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Tcero.local\documentos\SGA\SEINFRA\DEFIN\DEFIN\Documentos\DIVISAO DE CONTABILIDADE\DICONT\DICONT  2022\REL GESTAO FISCAL\REL GESTÃO FISCAL 2022\"/>
    </mc:Choice>
  </mc:AlternateContent>
  <bookViews>
    <workbookView xWindow="0" yWindow="0" windowWidth="20490" windowHeight="7620" tabRatio="841"/>
  </bookViews>
  <sheets>
    <sheet name="Anexo 1 - Pessoal E, DF e M" sheetId="78" r:id="rId1"/>
  </sheets>
  <definedNames>
    <definedName name="Ações" localSheetId="0">#REF!</definedName>
    <definedName name="Ações">#REF!</definedName>
    <definedName name="Cancela" localSheetId="0">#REF!,#REF!</definedName>
    <definedName name="Cancela">#REF!,#REF!</definedName>
    <definedName name="ClassPrevAtu" localSheetId="0">#REF!</definedName>
    <definedName name="ClassPrevAtu">#REF!</definedName>
    <definedName name="ClassPrevInicial" localSheetId="0">#REF!</definedName>
    <definedName name="ClassPrevInicial">#REF!</definedName>
    <definedName name="ClassRecAnt" localSheetId="0">#REF!</definedName>
    <definedName name="ClassRecAnt">#REF!</definedName>
    <definedName name="ClassRecBim" localSheetId="0">#REF!</definedName>
    <definedName name="ClassRecBim">#REF!</definedName>
    <definedName name="ClassRecNoBim" localSheetId="0">#REF!</definedName>
    <definedName name="ClassRecNoBim">#REF!</definedName>
    <definedName name="CritEx" localSheetId="0">#REF!</definedName>
    <definedName name="CritEx">#REF!</definedName>
    <definedName name="DespAcao" localSheetId="0">#REF!</definedName>
    <definedName name="DespAcao">#REF!</definedName>
    <definedName name="DespElem" localSheetId="0">#REF!</definedName>
    <definedName name="DespElem">#REF!</definedName>
    <definedName name="doExeAnt" localSheetId="0">#REF!</definedName>
    <definedName name="doExeAnt">#REF!</definedName>
    <definedName name="doExercicio" localSheetId="0">#REF!</definedName>
    <definedName name="doExercicio">#REF!</definedName>
    <definedName name="DotacaoAtualizada" localSheetId="0">#REF!</definedName>
    <definedName name="DotacaoAtualizada">#REF!</definedName>
    <definedName name="DotacaoInicial" localSheetId="0">#REF!</definedName>
    <definedName name="DotacaoInicial">#REF!</definedName>
    <definedName name="dsfrw" localSheetId="0">#REF!,#REF!</definedName>
    <definedName name="dsfrw">#REF!,#REF!</definedName>
    <definedName name="Elementos" localSheetId="0">#REF!</definedName>
    <definedName name="Elementos">#REF!</definedName>
    <definedName name="fdsafs" localSheetId="0">#REF!,#REF!</definedName>
    <definedName name="fdsafs">#REF!,#REF!</definedName>
    <definedName name="fdsf" localSheetId="0">#REF!</definedName>
    <definedName name="fdsf">#REF!</definedName>
    <definedName name="fhksjd" localSheetId="0">#REF!,#REF!</definedName>
    <definedName name="fhksjd">#REF!,#REF!</definedName>
    <definedName name="fsdfs" localSheetId="0">#REF!</definedName>
    <definedName name="fsdfs">#REF!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LiqAteBimAnt" localSheetId="0">#REF!</definedName>
    <definedName name="LiqAteBimAnt">#REF!</definedName>
    <definedName name="LiqAteBimestre" localSheetId="0">#REF!</definedName>
    <definedName name="LiqAteBimestre">#REF!</definedName>
    <definedName name="LiqNoBim" localSheetId="0">#REF!</definedName>
    <definedName name="LiqNoBim">#REF!</definedName>
    <definedName name="Naturezas" localSheetId="0">#REF!</definedName>
    <definedName name="Naturezas">#REF!</definedName>
    <definedName name="nobo1" localSheetId="0">#REF!</definedName>
    <definedName name="nobo1">#REF!</definedName>
    <definedName name="Novo" localSheetId="0">#REF!</definedName>
    <definedName name="Novo">#REF!</definedName>
    <definedName name="Plan" localSheetId="0">#REF!</definedName>
    <definedName name="Plan">#REF!</definedName>
    <definedName name="Planilha" localSheetId="0">#REF!</definedName>
    <definedName name="Planilha">#REF!</definedName>
    <definedName name="Planilha_1" localSheetId="0">#REF!,#REF!</definedName>
    <definedName name="Planilha_1">#REF!,#REF!</definedName>
    <definedName name="Planilha_1ÁreaTotal" localSheetId="0">#REF!,#REF!</definedName>
    <definedName name="Planilha_1ÁreaTotal">#REF!,#REF!</definedName>
    <definedName name="Planilha_1CabGráfico" localSheetId="0">#REF!</definedName>
    <definedName name="Planilha_1CabGráfico">#REF!</definedName>
    <definedName name="Planilha_1TítCols" localSheetId="0">#REF!,#REF!</definedName>
    <definedName name="Planilha_1TítCols">#REF!,#REF!</definedName>
    <definedName name="Planilha_1TítLins" localSheetId="0">#REF!</definedName>
    <definedName name="Planilha_1TítLins">#REF!</definedName>
    <definedName name="Planilha_2ÁreaTotal" localSheetId="0">#REF!,#REF!</definedName>
    <definedName name="Planilha_2ÁreaTotal">#REF!,#REF!</definedName>
    <definedName name="Planilha_2CabGráfico" localSheetId="0">#REF!</definedName>
    <definedName name="Planilha_2CabGráfico">#REF!</definedName>
    <definedName name="Planilha_2TítCols" localSheetId="0">#REF!,#REF!</definedName>
    <definedName name="Planilha_2TítCols">#REF!,#REF!</definedName>
    <definedName name="Planilha_2TítLins" localSheetId="0">#REF!</definedName>
    <definedName name="Planilha_2TítLins">#REF!</definedName>
    <definedName name="Planilha_3ÁreaTotal" localSheetId="0">#REF!,#REF!</definedName>
    <definedName name="Planilha_3ÁreaTotal">#REF!,#REF!</definedName>
    <definedName name="Planilha_3CabGráfico" localSheetId="0">#REF!</definedName>
    <definedName name="Planilha_3CabGráfico">#REF!</definedName>
    <definedName name="Planilha_3TítCols" localSheetId="0">#REF!,#REF!</definedName>
    <definedName name="Planilha_3TítCols">#REF!,#REF!</definedName>
    <definedName name="Planilha_3TítLins" localSheetId="0">#REF!</definedName>
    <definedName name="Planilha_3TítLins">#REF!</definedName>
    <definedName name="Planilha_4ÁreaTotal" localSheetId="0">#REF!,#REF!</definedName>
    <definedName name="Planilha_4ÁreaTotal">#REF!,#REF!</definedName>
    <definedName name="Planilha_4TítCols" localSheetId="0">#REF!,#REF!</definedName>
    <definedName name="Planilha_4TítCols">#REF!,#REF!</definedName>
    <definedName name="Planilha_Educação" localSheetId="0">#REF!,#REF!</definedName>
    <definedName name="Planilha_Educação">#REF!,#REF!</definedName>
    <definedName name="Planilha1" localSheetId="0">#REF!,#REF!</definedName>
    <definedName name="Planilha1">#REF!,#REF!</definedName>
    <definedName name="Planilhas" localSheetId="0">#REF!</definedName>
    <definedName name="Planilhas">#REF!</definedName>
    <definedName name="PrevAtu" localSheetId="0">#REF!</definedName>
    <definedName name="PrevAtu">#REF!</definedName>
    <definedName name="PrevInicial" localSheetId="0">#REF!</definedName>
    <definedName name="PrevInicial">#REF!</definedName>
    <definedName name="RecAnt" localSheetId="0">#REF!</definedName>
    <definedName name="RecAnt">#REF!</definedName>
    <definedName name="RecBim" localSheetId="0">#REF!</definedName>
    <definedName name="RecBim">#REF!</definedName>
    <definedName name="RecNBim" localSheetId="0">#REF!</definedName>
    <definedName name="RecNBim">#REF!</definedName>
    <definedName name="RecNoBim" localSheetId="0">#REF!</definedName>
    <definedName name="RecNoBim">#REF!</definedName>
    <definedName name="rgps" localSheetId="0">#REF!</definedName>
    <definedName name="rgps">#REF!</definedName>
    <definedName name="RGPS1" localSheetId="0">#REF!</definedName>
    <definedName name="RGPS1">#REF!</definedName>
    <definedName name="RGPS2" localSheetId="0">#REF!,#REF!</definedName>
    <definedName name="RGPS2">#REF!,#REF!</definedName>
    <definedName name="xxx" localSheetId="0">#REF!,#REF!</definedName>
    <definedName name="xxx">#REF!,#REF!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1" i="78" l="1"/>
  <c r="K31" i="78"/>
  <c r="L31" i="78"/>
  <c r="M31" i="78"/>
  <c r="I31" i="78"/>
  <c r="H31" i="78"/>
  <c r="H27" i="78" s="1"/>
  <c r="I27" i="78"/>
  <c r="B22" i="78"/>
  <c r="I22" i="78"/>
  <c r="H22" i="78"/>
  <c r="G22" i="78"/>
  <c r="G31" i="78" s="1"/>
  <c r="G27" i="78" s="1"/>
  <c r="F22" i="78"/>
  <c r="F31" i="78" s="1"/>
  <c r="F27" i="78" s="1"/>
  <c r="E22" i="78"/>
  <c r="E31" i="78" s="1"/>
  <c r="E27" i="78" s="1"/>
  <c r="D22" i="78"/>
  <c r="D31" i="78" s="1"/>
  <c r="D27" i="78" s="1"/>
  <c r="C22" i="78"/>
  <c r="C31" i="78" s="1"/>
  <c r="C27" i="78" s="1"/>
  <c r="I19" i="78"/>
  <c r="H19" i="78"/>
  <c r="G19" i="78"/>
  <c r="F19" i="78"/>
  <c r="E19" i="78"/>
  <c r="D19" i="78"/>
  <c r="C19" i="78"/>
  <c r="C18" i="78" s="1"/>
  <c r="B19" i="78"/>
  <c r="I18" i="78"/>
  <c r="H18" i="78"/>
  <c r="G18" i="78"/>
  <c r="F18" i="78"/>
  <c r="E18" i="78"/>
  <c r="D18" i="78"/>
  <c r="B18" i="78" l="1"/>
  <c r="B31" i="78"/>
  <c r="B27" i="78" s="1"/>
  <c r="O18" i="78" l="1"/>
  <c r="I33" i="78" l="1"/>
  <c r="G33" i="78"/>
  <c r="J19" i="78"/>
  <c r="J22" i="78"/>
  <c r="N32" i="78"/>
  <c r="N29" i="78"/>
  <c r="N21" i="78"/>
  <c r="F39" i="78"/>
  <c r="F41" i="78" s="1"/>
  <c r="N30" i="78"/>
  <c r="N28" i="78"/>
  <c r="N24" i="78"/>
  <c r="N23" i="78"/>
  <c r="M22" i="78"/>
  <c r="L22" i="78"/>
  <c r="K22" i="78"/>
  <c r="O33" i="78"/>
  <c r="N20" i="78"/>
  <c r="M19" i="78"/>
  <c r="L19" i="78"/>
  <c r="K19" i="78"/>
  <c r="J27" i="78" l="1"/>
  <c r="L27" i="78"/>
  <c r="M27" i="78"/>
  <c r="E33" i="78"/>
  <c r="N19" i="78"/>
  <c r="K18" i="78"/>
  <c r="K27" i="78"/>
  <c r="J18" i="78"/>
  <c r="L18" i="78"/>
  <c r="M18" i="78"/>
  <c r="B33" i="78"/>
  <c r="C33" i="78"/>
  <c r="D33" i="78"/>
  <c r="F33" i="78"/>
  <c r="H33" i="78"/>
  <c r="F43" i="78"/>
  <c r="F42" i="78"/>
  <c r="N22" i="78"/>
  <c r="J33" i="78" l="1"/>
  <c r="M33" i="78"/>
  <c r="L33" i="78"/>
  <c r="K33" i="78"/>
  <c r="N27" i="78"/>
  <c r="N31" i="78"/>
  <c r="N18" i="78"/>
  <c r="N33" i="78" l="1"/>
  <c r="F40" i="78" l="1"/>
  <c r="M40" i="78" l="1"/>
</calcChain>
</file>

<file path=xl/sharedStrings.xml><?xml version="1.0" encoding="utf-8"?>
<sst xmlns="http://schemas.openxmlformats.org/spreadsheetml/2006/main" count="74" uniqueCount="72">
  <si>
    <t>RELATÓRIO DE GESTÃO FISCAL</t>
  </si>
  <si>
    <t xml:space="preserve">DEMONSTRATIVO DA DESPESA COM PESSOAL </t>
  </si>
  <si>
    <t>ORÇAMENTOS FISCAL E DA SEGURIDADE SOCIAL</t>
  </si>
  <si>
    <t xml:space="preserve"> RGF - ANEXO 1 (LRF, art. 55, inciso I, alínea "a")</t>
  </si>
  <si>
    <t>DESPESAS EXECUTADAS</t>
  </si>
  <si>
    <t>(Últimos 12 Meses)</t>
  </si>
  <si>
    <t>DESPESA COM PESSOAL</t>
  </si>
  <si>
    <t>LIQUIDADAS</t>
  </si>
  <si>
    <t>INSCRITAS EM</t>
  </si>
  <si>
    <t>TOTAL</t>
  </si>
  <si>
    <t xml:space="preserve"> RESTOS A PAGAR</t>
  </si>
  <si>
    <t>(ÚLTIMOS</t>
  </si>
  <si>
    <t xml:space="preserve">NÃO </t>
  </si>
  <si>
    <t>12 MESES)</t>
  </si>
  <si>
    <r>
      <t xml:space="preserve"> PROCESSADOS</t>
    </r>
    <r>
      <rPr>
        <b/>
        <vertAlign val="superscript"/>
        <sz val="7"/>
        <rFont val="Times New Roman"/>
        <family val="1"/>
      </rPr>
      <t>1</t>
    </r>
  </si>
  <si>
    <t>(a)</t>
  </si>
  <si>
    <t>(b)</t>
  </si>
  <si>
    <t>DESPESA BRUTA COM PESSOAL (I)</t>
  </si>
  <si>
    <t xml:space="preserve">    Pessoal Ativo</t>
  </si>
  <si>
    <t xml:space="preserve">      Vencimentos, Vantagens e Outras Despesas Variáveis</t>
  </si>
  <si>
    <t xml:space="preserve">      Obrigações Patronais</t>
  </si>
  <si>
    <t xml:space="preserve">    Pessoal Inativo e Pensionistas</t>
  </si>
  <si>
    <t xml:space="preserve">      Aposentadorias, Reserva e Reformas</t>
  </si>
  <si>
    <t xml:space="preserve">      Pensões</t>
  </si>
  <si>
    <t xml:space="preserve">    Outras Despesas de Pessoal Decorrentes de Contratos de Terceirização ou de Contratação de Forma Indireta (§ 1º do art. 18 da LRF)</t>
  </si>
  <si>
    <t xml:space="preserve">    Despesa com Pessoal não Executada Orçamentariamente </t>
  </si>
  <si>
    <t xml:space="preserve">DESPESAS NÃO COMPUTADAS (II) (§ 1º do art. 19 da LRF) </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</si>
  <si>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</si>
  <si>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</si>
  <si>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</si>
  <si>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</si>
  <si>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</si>
  <si>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</si>
  <si>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</si>
  <si>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 AJUSTADA</t>
  </si>
  <si>
    <t>RECEITA CORRENTE LÍQUIDA - RCL (IV)</t>
  </si>
  <si>
    <t>-</t>
  </si>
  <si>
    <t xml:space="preserve">(-) Transferências obrigatórias da União relativas às emendas individuais (art. 166-A, § 1º, da CF) (V) </t>
  </si>
  <si>
    <t xml:space="preserve">(-) Transferências obrigatórias da União relativas às emendas de bancada (art. 166, § 16 da CF) (VI)  </t>
  </si>
  <si>
    <t>RECEITA CORRENTE LÍQUIDA AJUSTADA PARA CÁLCULO DOS LIMITES DA DESPESA COM PESSOAL (VII) = (IV - V - VI)</t>
  </si>
  <si>
    <t>DESPESA TOTAL COM PESSOAL - DTP (VIII) = (III a + III b)</t>
  </si>
  <si>
    <t xml:space="preserve">LIMITE MÁXIMO (IX) (incisos I, II e III, art. 20 da LRF) </t>
  </si>
  <si>
    <t xml:space="preserve">LIMITE PRUDENCIAL (X) = (0,95 x IX) (parágrafo único do art. 22 da LRF) </t>
  </si>
  <si>
    <t xml:space="preserve">LIMITE DE ALERTA (XI) = (0,90 x IX) (inciso II do §1º do art. 59 da LRF) </t>
  </si>
  <si>
    <t>ESTADO DE RONDÔNIA - PODER LEGISLATIVO</t>
  </si>
  <si>
    <t>TRIBUNAL DE CONTAS DO ESTADO</t>
  </si>
  <si>
    <t>Paulo Curi Neto</t>
  </si>
  <si>
    <t>Conselheiro Presidente</t>
  </si>
  <si>
    <t>Matrícula 450</t>
  </si>
  <si>
    <t>Matrícula 274</t>
  </si>
  <si>
    <t>Cleice de Pontes Bernardo</t>
  </si>
  <si>
    <t>Secretária-Geral de Administração</t>
  </si>
  <si>
    <t>Matrícula 432</t>
  </si>
  <si>
    <t>Verbas Indenizatórias (Lic. Prêmio Ind., Férias Indenizadas)</t>
  </si>
  <si>
    <t>NOTAS EXPLICATIVAS:</t>
  </si>
  <si>
    <t xml:space="preserve"> Rubens da Silva Miranda</t>
  </si>
  <si>
    <t>Controlador Interno</t>
  </si>
  <si>
    <t xml:space="preserve">
SETEMBRO 
2021
</t>
  </si>
  <si>
    <t>NOVEMBRO
2021</t>
  </si>
  <si>
    <t>DEZEMBRO 
2021</t>
  </si>
  <si>
    <t xml:space="preserve">
OUTUBRO      2021
</t>
  </si>
  <si>
    <t>FONTE: Dados do sistema Sistema Integrado de Planejamento e Gestão Fiscal (SIGEF).</t>
  </si>
  <si>
    <t xml:space="preserve">
JANEIRO 
2022
</t>
  </si>
  <si>
    <t xml:space="preserve">
FEVEREIRO     2022
</t>
  </si>
  <si>
    <t>MARÇO
2022</t>
  </si>
  <si>
    <t>ABRIL 
2022</t>
  </si>
  <si>
    <r>
      <t>1. Durante o exercício, somente as despesas liquidadas são consideradas executadas. No encerramento do exercício, as despesas não liquidadas, inscritas em restos  a  pagar não processados, são também consideradas executadas.  Dessa forma, para maior transparência, as despesas executadas estão segregadas em:    
a)  Despesas liquidadas, consideradas aquelas em que houve a entrega do material ou serviço, nos termos do art. 63 da Lei 4.320/64;     
b)  Despesas empenhadas mas não liquidadas, inscritas em Restos  a  Pagar não processados, consideradas liquidadas no encerramento do exercício, por força inciso II do art. 35 da Lei 4.320/64.      
2. O Relatório foi elaborado utilizando os dados do sistema Sistema Integrado de Planejamento e Gestão Fiscal (SIGEF).              
3. Nos termos dispostos na Lei Complementar nº 101/2001 (artigos 18 e 19, § 1º, inciso VI) estão excetuadas do cômputo de despesa com pessoal as verbas de caráter indenizatório e com inativos, assim consideradas as que são pagas por intermédio de unidade gestora única ou fundo previsto no art. 249, da CF, incluídas as parcelas provenientes (i) de recursos com arrecadação de contribuições dos segurados; (ii) da compensação financeira de que trata o § 9º do art. 201 da Constituição; (iii) das transferências destinadas a promover o equilíbrio atuarial do regime de previdência.
3.1. O Estado de Rondônia dispõe de Regime Próprio de Previdência Social dos Servidores Públicos Civis e Militares, Ativos e Inativos e dos Pensionistas, com Fundo específico de natureza contábil, criado pela Lei Complementar Estadual nº 228/00, cuja regularidade está atestada pelo Ministério da Previdência e Assistência Social como em conformidade aos termos da Lei Federal nº 9.717/98.
3.2. Conforme Parecer Prévio Nº 107/2001 TCE-RO</t>
    </r>
    <r>
      <rPr>
        <i/>
        <sz val="8"/>
        <rFont val="Times New Roman"/>
        <family val="1"/>
      </rPr>
      <t xml:space="preserve"> os gastos com inativos e pensionistas dos Poderes e Órgãos do Estado custeados com recursos vinculados ao IPERON devem ser excluídos dos limites do artigo 20 da LRF</t>
    </r>
    <r>
      <rPr>
        <sz val="8"/>
        <rFont val="Times New Roman"/>
        <family val="1"/>
      </rPr>
      <t xml:space="preserve">. As verbas relativas aos auxílios saúde, alimentação, transporte e auxílios creche e escola, quando devidos, são de natureza indenizatória, assim como as que decorrem de licença-prêmio não gozadas por necessidade de serviço (Súmula nº 136/STJ – </t>
    </r>
    <r>
      <rPr>
        <i/>
        <sz val="8"/>
        <rFont val="Times New Roman"/>
        <family val="1"/>
      </rPr>
      <t xml:space="preserve">“O pagamento de licença-prêmio não gozada por necessidade de serviço não está sujeito ao imposto de renda”).         </t>
    </r>
    <r>
      <rPr>
        <sz val="8"/>
        <rFont val="Times New Roman"/>
        <family val="1"/>
      </rPr>
      <t xml:space="preserve">
4. Nos termos do Parecer Prévio PPL-TC 00049/20 (Processo PCe n. 00641/20-TCE-RO), </t>
    </r>
    <r>
      <rPr>
        <i/>
        <sz val="8"/>
        <rFont val="Times New Roman"/>
        <family val="1"/>
      </rPr>
      <t>(i) o  adicional  de  férias  deve,  como  regra,  em  razão  de  agregar-se  habitualmente  à remuneração do agente público, ser computado como despesa com pessoal, nos termos do art. 18 da LC nº 101/00, excetuando-se de tal cômputo apenas os casos de indenização de férias não gozadas, na hipótese de  inviabilidade  de  usufruto  pelo  beneficiário,  por  razões  de  interesse  público  devidamente  declaradas  e fundamentadas pela Administração; (ii) o montante correspondente ao imposto de renda retido na fonte dos servidores públicos deve ser incluído em despesa total com pessoal. Art. 18, LRF.</t>
    </r>
    <r>
      <rPr>
        <sz val="8"/>
        <rFont val="Times New Roman"/>
        <family val="1"/>
      </rPr>
      <t xml:space="preserve">
5. De acordo com o Manual de Demonstrativos Fiscais da Secretaria do Tesouro nacional (12ªedição, válido para 2022),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
</t>
    </r>
  </si>
  <si>
    <t>SETEMBRO DE 2021 A AGOSTO DE 2022</t>
  </si>
  <si>
    <t xml:space="preserve">
MAIO
2022
</t>
  </si>
  <si>
    <t xml:space="preserve">
JUNHO     2022
</t>
  </si>
  <si>
    <t>JULHO
2022</t>
  </si>
  <si>
    <t>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</si>
</sst>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R$ &quot;#,##0.00_);[Red]\(&quot;R$ &quot;#,##0.00\)"/>
    <numFmt numFmtId="165" formatCode="#,##0.00_ ;\-#,##0.00\ "/>
  </numFmts>
  <fonts count="9" x14ac:knownFonts="1">
    <font>
      <sz val="10"/>
      <name val="Arial"/>
    </font>
    <font>
      <b/>
      <sz val="8"/>
      <name val="Times New Roman"/>
      <family val="1"/>
    </font>
    <font>
      <sz val="8"/>
      <name val="Times New Roman"/>
      <family val="1"/>
    </font>
    <font>
      <sz val="10"/>
      <name val="Arial"/>
      <family val="2"/>
    </font>
    <font>
      <b/>
      <sz val="12"/>
      <name val="Times New Roman"/>
      <family val="1"/>
    </font>
    <font>
      <b/>
      <sz val="7"/>
      <name val="Times New Roman"/>
      <family val="1"/>
    </font>
    <font>
      <b/>
      <vertAlign val="superscript"/>
      <sz val="7"/>
      <name val="Times New Roman"/>
      <family val="1"/>
    </font>
    <font>
      <sz val="10"/>
      <name val="Arial"/>
      <family val="2"/>
    </font>
    <font>
      <i/>
      <sz val="8"/>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3" fillId="0" borderId="0"/>
    <xf numFmtId="43" fontId="7" fillId="0" borderId="0" applyFont="0" applyFill="0" applyBorder="0" applyAlignment="0" applyProtection="0"/>
  </cellStyleXfs>
  <cellXfs count="101">
    <xf numFmtId="0" fontId="0" fillId="0" borderId="0" xfId="0"/>
    <xf numFmtId="0" fontId="4" fillId="0" borderId="0" xfId="1" applyFont="1"/>
    <xf numFmtId="0" fontId="1" fillId="0" borderId="0" xfId="1" applyFont="1"/>
    <xf numFmtId="0" fontId="2" fillId="0" borderId="0" xfId="1" applyFont="1"/>
    <xf numFmtId="0" fontId="2" fillId="0" borderId="3" xfId="1" applyFont="1" applyBorder="1"/>
    <xf numFmtId="0" fontId="3" fillId="0" borderId="0" xfId="1"/>
    <xf numFmtId="49" fontId="5" fillId="3" borderId="9" xfId="1" applyNumberFormat="1" applyFont="1" applyFill="1" applyBorder="1" applyAlignment="1">
      <alignment horizontal="center"/>
    </xf>
    <xf numFmtId="49" fontId="5" fillId="3" borderId="10" xfId="1" applyNumberFormat="1" applyFont="1" applyFill="1" applyBorder="1" applyAlignment="1">
      <alignment horizontal="center"/>
    </xf>
    <xf numFmtId="0" fontId="5" fillId="3" borderId="11" xfId="1" applyFont="1" applyFill="1" applyBorder="1" applyAlignment="1">
      <alignment horizontal="center" vertical="top" wrapText="1"/>
    </xf>
    <xf numFmtId="4" fontId="2" fillId="0" borderId="10" xfId="1" applyNumberFormat="1" applyFont="1" applyBorder="1"/>
    <xf numFmtId="4" fontId="2" fillId="0" borderId="1" xfId="1" applyNumberFormat="1" applyFont="1" applyBorder="1"/>
    <xf numFmtId="4" fontId="2" fillId="0" borderId="7" xfId="1" applyNumberFormat="1" applyFont="1" applyBorder="1"/>
    <xf numFmtId="0" fontId="1" fillId="3" borderId="12" xfId="1" applyFont="1" applyFill="1" applyBorder="1" applyAlignment="1">
      <alignment horizontal="center" vertical="center"/>
    </xf>
    <xf numFmtId="0" fontId="1" fillId="3" borderId="1" xfId="1" applyFont="1" applyFill="1" applyBorder="1" applyAlignment="1">
      <alignment horizontal="center" vertical="center"/>
    </xf>
    <xf numFmtId="0" fontId="5" fillId="3" borderId="2" xfId="1" applyFont="1" applyFill="1" applyBorder="1" applyAlignment="1">
      <alignment horizontal="center"/>
    </xf>
    <xf numFmtId="0" fontId="5" fillId="3" borderId="2" xfId="1" applyFont="1" applyFill="1" applyBorder="1" applyAlignment="1">
      <alignment horizontal="center" vertical="top" wrapText="1"/>
    </xf>
    <xf numFmtId="0" fontId="1" fillId="3" borderId="7" xfId="1" applyFont="1" applyFill="1" applyBorder="1" applyAlignment="1">
      <alignment horizontal="center" vertical="center"/>
    </xf>
    <xf numFmtId="0" fontId="5" fillId="3" borderId="15" xfId="1" applyFont="1" applyFill="1" applyBorder="1" applyAlignment="1">
      <alignment horizontal="center" vertical="top" wrapText="1"/>
    </xf>
    <xf numFmtId="0" fontId="2" fillId="0" borderId="1" xfId="1" applyFont="1" applyBorder="1"/>
    <xf numFmtId="0" fontId="2" fillId="0" borderId="1" xfId="1" applyFont="1" applyBorder="1" applyAlignment="1">
      <alignment horizontal="left"/>
    </xf>
    <xf numFmtId="0" fontId="2" fillId="0" borderId="1" xfId="1" applyFont="1" applyBorder="1" applyAlignment="1">
      <alignment horizontal="left" indent="1"/>
    </xf>
    <xf numFmtId="0" fontId="2" fillId="3" borderId="4" xfId="1" applyFont="1" applyFill="1" applyBorder="1"/>
    <xf numFmtId="49" fontId="2" fillId="0" borderId="4" xfId="1" applyNumberFormat="1" applyFont="1" applyBorder="1"/>
    <xf numFmtId="164" fontId="2" fillId="0" borderId="0" xfId="1" applyNumberFormat="1" applyFont="1" applyAlignment="1">
      <alignment horizontal="right"/>
    </xf>
    <xf numFmtId="0" fontId="2" fillId="0" borderId="7" xfId="1" applyFont="1" applyBorder="1"/>
    <xf numFmtId="0" fontId="2" fillId="0" borderId="1" xfId="1" applyFont="1" applyBorder="1" applyAlignment="1">
      <alignment horizontal="left" vertical="top" wrapText="1"/>
    </xf>
    <xf numFmtId="0" fontId="2" fillId="0" borderId="4" xfId="1" applyFont="1" applyBorder="1"/>
    <xf numFmtId="0" fontId="2" fillId="0" borderId="5" xfId="1" applyFont="1" applyBorder="1"/>
    <xf numFmtId="0" fontId="2" fillId="3" borderId="13" xfId="1" applyFont="1" applyFill="1" applyBorder="1"/>
    <xf numFmtId="0" fontId="2" fillId="0" borderId="8" xfId="1" applyFont="1" applyBorder="1"/>
    <xf numFmtId="0" fontId="5" fillId="3" borderId="14" xfId="1" applyFont="1" applyFill="1" applyBorder="1" applyAlignment="1">
      <alignment horizontal="center"/>
    </xf>
    <xf numFmtId="0" fontId="2" fillId="0" borderId="0" xfId="1" applyFont="1" applyAlignment="1">
      <alignment horizontal="left" wrapText="1"/>
    </xf>
    <xf numFmtId="0" fontId="1" fillId="3" borderId="5" xfId="1" applyFont="1" applyFill="1" applyBorder="1" applyAlignment="1">
      <alignment horizontal="center"/>
    </xf>
    <xf numFmtId="0" fontId="1" fillId="0" borderId="5" xfId="1" applyFont="1" applyBorder="1" applyAlignment="1">
      <alignment horizontal="center"/>
    </xf>
    <xf numFmtId="0" fontId="2" fillId="0" borderId="4" xfId="1" applyFont="1" applyBorder="1" applyAlignment="1">
      <alignment horizontal="left"/>
    </xf>
    <xf numFmtId="0" fontId="2" fillId="0" borderId="5" xfId="1" applyFont="1" applyBorder="1" applyAlignment="1">
      <alignment horizontal="left"/>
    </xf>
    <xf numFmtId="4" fontId="1" fillId="0" borderId="9" xfId="1" applyNumberFormat="1" applyFont="1" applyBorder="1"/>
    <xf numFmtId="4" fontId="2" fillId="2" borderId="10" xfId="1" applyNumberFormat="1" applyFont="1" applyFill="1" applyBorder="1"/>
    <xf numFmtId="4" fontId="1" fillId="0" borderId="10" xfId="1" applyNumberFormat="1" applyFont="1" applyBorder="1"/>
    <xf numFmtId="4" fontId="2" fillId="0" borderId="10" xfId="1" applyNumberFormat="1" applyFont="1" applyFill="1" applyBorder="1" applyAlignment="1"/>
    <xf numFmtId="0" fontId="3" fillId="0" borderId="1" xfId="1" applyBorder="1"/>
    <xf numFmtId="4" fontId="1" fillId="3" borderId="6" xfId="1" applyNumberFormat="1" applyFont="1" applyFill="1" applyBorder="1"/>
    <xf numFmtId="4" fontId="1" fillId="3" borderId="13" xfId="1" applyNumberFormat="1" applyFont="1" applyFill="1" applyBorder="1"/>
    <xf numFmtId="0" fontId="2" fillId="0" borderId="0" xfId="1" applyFont="1" applyBorder="1"/>
    <xf numFmtId="0" fontId="3" fillId="0" borderId="0" xfId="1" applyAlignment="1">
      <alignment horizontal="center"/>
    </xf>
    <xf numFmtId="4" fontId="3" fillId="0" borderId="0" xfId="1" applyNumberFormat="1"/>
    <xf numFmtId="0" fontId="2" fillId="2" borderId="1" xfId="1" applyFont="1" applyFill="1" applyBorder="1" applyAlignment="1">
      <alignment horizontal="left" indent="1"/>
    </xf>
    <xf numFmtId="4" fontId="2" fillId="2" borderId="1" xfId="1" applyNumberFormat="1" applyFont="1" applyFill="1" applyBorder="1"/>
    <xf numFmtId="0" fontId="3" fillId="2" borderId="0" xfId="1" applyFill="1"/>
    <xf numFmtId="4" fontId="1" fillId="2" borderId="9" xfId="1" applyNumberFormat="1" applyFont="1" applyFill="1" applyBorder="1"/>
    <xf numFmtId="0" fontId="1" fillId="3" borderId="4" xfId="1" applyFont="1" applyFill="1" applyBorder="1" applyAlignment="1">
      <alignment horizontal="center"/>
    </xf>
    <xf numFmtId="0" fontId="1" fillId="3" borderId="5" xfId="1" applyFont="1" applyFill="1" applyBorder="1" applyAlignment="1">
      <alignment horizontal="center"/>
    </xf>
    <xf numFmtId="0" fontId="1" fillId="3" borderId="6" xfId="1" applyFont="1" applyFill="1" applyBorder="1" applyAlignment="1">
      <alignment horizontal="center"/>
    </xf>
    <xf numFmtId="0" fontId="1" fillId="0" borderId="4" xfId="1" applyFont="1" applyBorder="1" applyAlignment="1">
      <alignment horizontal="center"/>
    </xf>
    <xf numFmtId="0" fontId="1" fillId="0" borderId="5" xfId="1" applyFont="1" applyBorder="1" applyAlignment="1">
      <alignment horizontal="center"/>
    </xf>
    <xf numFmtId="0" fontId="1" fillId="0" borderId="6" xfId="1" applyFont="1" applyBorder="1" applyAlignment="1">
      <alignment horizontal="center"/>
    </xf>
    <xf numFmtId="4" fontId="1" fillId="0" borderId="4" xfId="1" applyNumberFormat="1" applyFont="1" applyBorder="1" applyAlignment="1">
      <alignment horizontal="center"/>
    </xf>
    <xf numFmtId="4" fontId="1" fillId="0" borderId="5" xfId="1" applyNumberFormat="1" applyFont="1" applyBorder="1" applyAlignment="1">
      <alignment horizontal="center"/>
    </xf>
    <xf numFmtId="4" fontId="1" fillId="0" borderId="6" xfId="1" applyNumberFormat="1" applyFont="1" applyBorder="1" applyAlignment="1">
      <alignment horizontal="center"/>
    </xf>
    <xf numFmtId="0" fontId="2" fillId="0" borderId="4" xfId="1" applyFont="1" applyBorder="1" applyAlignment="1">
      <alignment horizontal="left"/>
    </xf>
    <xf numFmtId="0" fontId="2" fillId="0" borderId="5" xfId="1" applyFont="1" applyBorder="1" applyAlignment="1">
      <alignment horizontal="left"/>
    </xf>
    <xf numFmtId="0" fontId="2" fillId="0" borderId="6" xfId="1" applyFont="1" applyBorder="1" applyAlignment="1">
      <alignment horizontal="left"/>
    </xf>
    <xf numFmtId="0" fontId="5" fillId="3" borderId="12" xfId="1" applyFont="1" applyFill="1" applyBorder="1" applyAlignment="1">
      <alignment horizontal="center"/>
    </xf>
    <xf numFmtId="0" fontId="5" fillId="3" borderId="3" xfId="1" applyFont="1" applyFill="1" applyBorder="1" applyAlignment="1">
      <alignment horizontal="center"/>
    </xf>
    <xf numFmtId="0" fontId="5" fillId="3" borderId="14" xfId="1" applyFont="1" applyFill="1" applyBorder="1" applyAlignment="1">
      <alignment horizontal="center"/>
    </xf>
    <xf numFmtId="0" fontId="5" fillId="3" borderId="7" xfId="1" applyFont="1" applyFill="1" applyBorder="1" applyAlignment="1">
      <alignment horizontal="center"/>
    </xf>
    <xf numFmtId="0" fontId="5" fillId="3" borderId="8" xfId="1" applyFont="1" applyFill="1" applyBorder="1" applyAlignment="1">
      <alignment horizontal="center"/>
    </xf>
    <xf numFmtId="0" fontId="5" fillId="3" borderId="15" xfId="1" applyFont="1" applyFill="1" applyBorder="1" applyAlignment="1">
      <alignment horizontal="center"/>
    </xf>
    <xf numFmtId="0" fontId="5" fillId="3" borderId="4" xfId="1" applyFont="1" applyFill="1" applyBorder="1" applyAlignment="1">
      <alignment horizontal="center"/>
    </xf>
    <xf numFmtId="0" fontId="5" fillId="3" borderId="5" xfId="1" applyFont="1" applyFill="1" applyBorder="1" applyAlignment="1">
      <alignment horizontal="center"/>
    </xf>
    <xf numFmtId="0" fontId="5" fillId="3" borderId="6" xfId="1" applyFont="1" applyFill="1" applyBorder="1" applyAlignment="1">
      <alignment horizontal="center"/>
    </xf>
    <xf numFmtId="49" fontId="5" fillId="3" borderId="9" xfId="1" applyNumberFormat="1" applyFont="1" applyFill="1" applyBorder="1" applyAlignment="1">
      <alignment horizontal="center" vertical="center" wrapText="1"/>
    </xf>
    <xf numFmtId="49" fontId="5" fillId="3" borderId="10" xfId="1" applyNumberFormat="1" applyFont="1" applyFill="1" applyBorder="1" applyAlignment="1">
      <alignment horizontal="center" vertical="center" wrapText="1"/>
    </xf>
    <xf numFmtId="49" fontId="5" fillId="3" borderId="11" xfId="1" applyNumberFormat="1" applyFont="1" applyFill="1" applyBorder="1" applyAlignment="1">
      <alignment horizontal="center" vertical="center" wrapText="1"/>
    </xf>
    <xf numFmtId="0" fontId="2" fillId="0" borderId="0" xfId="1" applyNumberFormat="1" applyFont="1" applyFill="1" applyAlignment="1">
      <alignment horizontal="center" vertical="center"/>
    </xf>
    <xf numFmtId="0" fontId="1" fillId="0" borderId="0" xfId="1" applyNumberFormat="1" applyFont="1" applyFill="1" applyAlignment="1">
      <alignment horizontal="center" vertical="center"/>
    </xf>
    <xf numFmtId="165" fontId="1" fillId="3" borderId="4" xfId="2" applyNumberFormat="1" applyFont="1" applyFill="1" applyBorder="1" applyAlignment="1">
      <alignment horizontal="center" vertical="center"/>
    </xf>
    <xf numFmtId="165" fontId="1" fillId="3" borderId="5" xfId="2" applyNumberFormat="1" applyFont="1" applyFill="1" applyBorder="1" applyAlignment="1">
      <alignment horizontal="center" vertical="center"/>
    </xf>
    <xf numFmtId="165" fontId="1" fillId="3" borderId="6" xfId="2" applyNumberFormat="1" applyFont="1" applyFill="1" applyBorder="1" applyAlignment="1">
      <alignment horizontal="center" vertical="center"/>
    </xf>
    <xf numFmtId="2" fontId="1" fillId="3" borderId="4" xfId="1" applyNumberFormat="1" applyFont="1" applyFill="1" applyBorder="1" applyAlignment="1">
      <alignment horizontal="center" vertical="center"/>
    </xf>
    <xf numFmtId="2" fontId="1" fillId="3" borderId="5" xfId="1" applyNumberFormat="1" applyFont="1" applyFill="1" applyBorder="1" applyAlignment="1">
      <alignment horizontal="center" vertical="center"/>
    </xf>
    <xf numFmtId="2" fontId="1" fillId="3" borderId="6" xfId="1" applyNumberFormat="1" applyFont="1" applyFill="1" applyBorder="1" applyAlignment="1">
      <alignment horizontal="center" vertical="center"/>
    </xf>
    <xf numFmtId="0" fontId="2" fillId="0" borderId="4" xfId="1" applyFont="1" applyBorder="1" applyAlignment="1"/>
    <xf numFmtId="0" fontId="2" fillId="0" borderId="5" xfId="1" applyFont="1" applyBorder="1" applyAlignment="1"/>
    <xf numFmtId="0" fontId="2" fillId="0" borderId="6" xfId="1" applyFont="1" applyBorder="1" applyAlignment="1"/>
    <xf numFmtId="165" fontId="1" fillId="0" borderId="4" xfId="2" applyNumberFormat="1" applyFont="1" applyFill="1" applyBorder="1" applyAlignment="1">
      <alignment horizontal="center" vertical="center"/>
    </xf>
    <xf numFmtId="165" fontId="1" fillId="0" borderId="5" xfId="2" applyNumberFormat="1" applyFont="1" applyFill="1" applyBorder="1" applyAlignment="1">
      <alignment horizontal="center" vertical="center"/>
    </xf>
    <xf numFmtId="165" fontId="1" fillId="0" borderId="6" xfId="2" applyNumberFormat="1" applyFont="1" applyFill="1" applyBorder="1" applyAlignment="1">
      <alignment horizontal="center" vertical="center"/>
    </xf>
    <xf numFmtId="0" fontId="2" fillId="0" borderId="4" xfId="1" applyNumberFormat="1" applyFont="1" applyFill="1" applyBorder="1" applyAlignment="1">
      <alignment horizontal="center" vertical="center"/>
    </xf>
    <xf numFmtId="0" fontId="2" fillId="0" borderId="5" xfId="1" applyNumberFormat="1" applyFont="1" applyFill="1" applyBorder="1" applyAlignment="1">
      <alignment horizontal="center" vertical="center"/>
    </xf>
    <xf numFmtId="0" fontId="2" fillId="0" borderId="6" xfId="1" applyNumberFormat="1" applyFont="1" applyFill="1" applyBorder="1" applyAlignment="1">
      <alignment horizontal="center" vertical="center"/>
    </xf>
    <xf numFmtId="0" fontId="3" fillId="0" borderId="0" xfId="1" applyAlignment="1">
      <alignment horizontal="center"/>
    </xf>
    <xf numFmtId="165" fontId="1" fillId="2" borderId="4" xfId="2" applyNumberFormat="1" applyFont="1" applyFill="1" applyBorder="1" applyAlignment="1">
      <alignment horizontal="center" vertical="center"/>
    </xf>
    <xf numFmtId="165" fontId="1" fillId="2" borderId="5" xfId="2" applyNumberFormat="1" applyFont="1" applyFill="1" applyBorder="1" applyAlignment="1">
      <alignment horizontal="center" vertical="center"/>
    </xf>
    <xf numFmtId="165" fontId="1" fillId="2" borderId="6" xfId="2" applyNumberFormat="1" applyFont="1" applyFill="1" applyBorder="1" applyAlignment="1">
      <alignment horizontal="center" vertical="center"/>
    </xf>
    <xf numFmtId="2" fontId="2" fillId="0" borderId="4" xfId="1" applyNumberFormat="1" applyFont="1" applyFill="1" applyBorder="1" applyAlignment="1">
      <alignment horizontal="center" vertical="center"/>
    </xf>
    <xf numFmtId="2" fontId="2" fillId="0" borderId="5" xfId="1" applyNumberFormat="1" applyFont="1" applyFill="1" applyBorder="1" applyAlignment="1">
      <alignment horizontal="center" vertical="center"/>
    </xf>
    <xf numFmtId="2" fontId="2" fillId="0" borderId="6" xfId="1" applyNumberFormat="1" applyFont="1" applyFill="1" applyBorder="1" applyAlignment="1">
      <alignment horizontal="center" vertical="center"/>
    </xf>
    <xf numFmtId="0" fontId="2" fillId="0" borderId="0" xfId="1" applyFont="1" applyAlignment="1">
      <alignment horizontal="left" wrapText="1"/>
    </xf>
    <xf numFmtId="49" fontId="2" fillId="0" borderId="0" xfId="1" applyNumberFormat="1" applyFont="1" applyAlignment="1">
      <alignment horizontal="justify" vertical="justify" wrapText="1"/>
    </xf>
    <xf numFmtId="0" fontId="2" fillId="0" borderId="0" xfId="1" applyFont="1" applyAlignment="1">
      <alignment horizontal="center" wrapText="1"/>
    </xf>
  </cellXfs>
  <cellStyles count="3">
    <cellStyle name="Normal" xfId="0" builtinId="0"/>
    <cellStyle name="Normal 2" xfId="1"/>
    <cellStyle name="Vírgula"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3476625</xdr:colOff>
      <xdr:row>1</xdr:row>
      <xdr:rowOff>38100</xdr:rowOff>
    </xdr:from>
    <xdr:to>
      <xdr:col>0</xdr:col>
      <xdr:colOff>4264930</xdr:colOff>
      <xdr:row>8</xdr:row>
      <xdr:rowOff>71276</xdr:rowOff>
    </xdr:to>
    <xdr:pic>
      <xdr:nvPicPr>
        <xdr:cNvPr id="2" name="Imagem 1"/>
        <xdr:cNvPicPr>
          <a:picLocks noChangeAspect="1"/>
        </xdr:cNvPicPr>
      </xdr:nvPicPr>
      <xdr:blipFill>
        <a:blip xmlns:r="http://schemas.openxmlformats.org/officeDocument/2006/relationships" r:embed="rId1"/>
        <a:stretch>
          <a:fillRect/>
        </a:stretch>
      </xdr:blipFill>
      <xdr:spPr>
        <a:xfrm>
          <a:off x="3476625" y="238125"/>
          <a:ext cx="788305" cy="103330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tabSelected="1" zoomScaleNormal="100" workbookViewId="0">
      <selection activeCell="A48" sqref="A2:O48"/>
    </sheetView>
  </sheetViews>
  <sheetFormatPr defaultColWidth="9.140625" defaultRowHeight="12.75" x14ac:dyDescent="0.2"/>
  <cols>
    <col min="1" max="1" width="64.28515625" style="5" customWidth="1"/>
    <col min="2" max="2" width="10.28515625" style="5" customWidth="1"/>
    <col min="3" max="3" width="10.7109375" style="5" customWidth="1"/>
    <col min="4" max="4" width="10.28515625" style="5" customWidth="1"/>
    <col min="5" max="5" width="11.28515625" style="5" customWidth="1"/>
    <col min="6" max="6" width="10.28515625" style="5" customWidth="1"/>
    <col min="7" max="7" width="11.28515625" style="5" customWidth="1"/>
    <col min="8" max="8" width="10.28515625" style="5" customWidth="1"/>
    <col min="9" max="9" width="11.140625" style="5" customWidth="1"/>
    <col min="10" max="10" width="10.28515625" style="5" customWidth="1"/>
    <col min="11" max="11" width="11.140625" style="5" customWidth="1"/>
    <col min="12" max="12" width="10.28515625" style="5" customWidth="1"/>
    <col min="13" max="13" width="10.7109375" style="5" customWidth="1"/>
    <col min="14" max="14" width="11.42578125" style="5" customWidth="1"/>
    <col min="15" max="15" width="15" style="5" customWidth="1"/>
    <col min="16" max="16384" width="9.140625" style="5"/>
  </cols>
  <sheetData>
    <row r="1" spans="1:15" ht="15.75" x14ac:dyDescent="0.25">
      <c r="A1" s="1"/>
      <c r="B1" s="3"/>
      <c r="C1" s="3"/>
      <c r="D1" s="3"/>
      <c r="E1" s="3"/>
      <c r="F1" s="3"/>
      <c r="G1" s="3"/>
      <c r="H1" s="3"/>
      <c r="I1" s="3"/>
      <c r="J1" s="3"/>
      <c r="K1" s="3"/>
      <c r="L1" s="3"/>
      <c r="M1" s="3"/>
      <c r="N1" s="3"/>
      <c r="O1" s="3"/>
    </row>
    <row r="2" spans="1:15" ht="11.25" customHeight="1" x14ac:dyDescent="0.2">
      <c r="A2" s="2"/>
      <c r="B2" s="3"/>
      <c r="C2" s="3"/>
      <c r="D2" s="3"/>
      <c r="E2" s="3"/>
      <c r="F2" s="3"/>
      <c r="G2" s="3"/>
      <c r="H2" s="3"/>
      <c r="I2" s="3"/>
      <c r="J2" s="3"/>
      <c r="K2" s="3"/>
      <c r="L2" s="3"/>
      <c r="M2" s="3"/>
      <c r="N2" s="3"/>
      <c r="O2" s="3"/>
    </row>
    <row r="3" spans="1:15" ht="11.25" customHeight="1" x14ac:dyDescent="0.2">
      <c r="A3" s="74" t="s">
        <v>44</v>
      </c>
      <c r="B3" s="74"/>
      <c r="C3" s="74"/>
      <c r="D3" s="74"/>
      <c r="E3" s="74"/>
      <c r="F3" s="74"/>
      <c r="G3" s="74"/>
      <c r="H3" s="74"/>
      <c r="I3" s="74"/>
      <c r="J3" s="74"/>
      <c r="K3" s="74"/>
      <c r="L3" s="74"/>
      <c r="M3" s="74"/>
      <c r="N3" s="74"/>
      <c r="O3" s="74"/>
    </row>
    <row r="4" spans="1:15" ht="11.25" customHeight="1" x14ac:dyDescent="0.2">
      <c r="A4" s="74" t="s">
        <v>45</v>
      </c>
      <c r="B4" s="74"/>
      <c r="C4" s="74"/>
      <c r="D4" s="74"/>
      <c r="E4" s="74"/>
      <c r="F4" s="74"/>
      <c r="G4" s="74"/>
      <c r="H4" s="74"/>
      <c r="I4" s="74"/>
      <c r="J4" s="74"/>
      <c r="K4" s="74"/>
      <c r="L4" s="74"/>
      <c r="M4" s="74"/>
      <c r="N4" s="74"/>
      <c r="O4" s="74"/>
    </row>
    <row r="5" spans="1:15" ht="11.25" customHeight="1" x14ac:dyDescent="0.2">
      <c r="A5" s="74" t="s">
        <v>0</v>
      </c>
      <c r="B5" s="74"/>
      <c r="C5" s="74"/>
      <c r="D5" s="74"/>
      <c r="E5" s="74"/>
      <c r="F5" s="74"/>
      <c r="G5" s="74"/>
      <c r="H5" s="74"/>
      <c r="I5" s="74"/>
      <c r="J5" s="74"/>
      <c r="K5" s="74"/>
      <c r="L5" s="74"/>
      <c r="M5" s="74"/>
      <c r="N5" s="74"/>
      <c r="O5" s="74"/>
    </row>
    <row r="6" spans="1:15" ht="11.25" customHeight="1" x14ac:dyDescent="0.2">
      <c r="A6" s="75" t="s">
        <v>1</v>
      </c>
      <c r="B6" s="75"/>
      <c r="C6" s="75"/>
      <c r="D6" s="75"/>
      <c r="E6" s="75"/>
      <c r="F6" s="75"/>
      <c r="G6" s="75"/>
      <c r="H6" s="75"/>
      <c r="I6" s="75"/>
      <c r="J6" s="75"/>
      <c r="K6" s="75"/>
      <c r="L6" s="75"/>
      <c r="M6" s="75"/>
      <c r="N6" s="75"/>
      <c r="O6" s="75"/>
    </row>
    <row r="7" spans="1:15" ht="11.25" customHeight="1" x14ac:dyDescent="0.2">
      <c r="A7" s="74" t="s">
        <v>2</v>
      </c>
      <c r="B7" s="74"/>
      <c r="C7" s="74"/>
      <c r="D7" s="74"/>
      <c r="E7" s="74"/>
      <c r="F7" s="74"/>
      <c r="G7" s="74"/>
      <c r="H7" s="74"/>
      <c r="I7" s="74"/>
      <c r="J7" s="74"/>
      <c r="K7" s="74"/>
      <c r="L7" s="74"/>
      <c r="M7" s="74"/>
      <c r="N7" s="74"/>
      <c r="O7" s="74"/>
    </row>
    <row r="8" spans="1:15" ht="11.25" customHeight="1" x14ac:dyDescent="0.2">
      <c r="A8" s="74" t="s">
        <v>67</v>
      </c>
      <c r="B8" s="74"/>
      <c r="C8" s="74"/>
      <c r="D8" s="74"/>
      <c r="E8" s="74"/>
      <c r="F8" s="74"/>
      <c r="G8" s="74"/>
      <c r="H8" s="74"/>
      <c r="I8" s="74"/>
      <c r="J8" s="74"/>
      <c r="K8" s="74"/>
      <c r="L8" s="74"/>
      <c r="M8" s="74"/>
      <c r="N8" s="74"/>
      <c r="O8" s="74"/>
    </row>
    <row r="9" spans="1:15" ht="11.25" customHeight="1" x14ac:dyDescent="0.2">
      <c r="A9" s="3"/>
      <c r="B9" s="3"/>
      <c r="C9" s="3"/>
      <c r="D9" s="3"/>
      <c r="E9" s="3"/>
      <c r="F9" s="3"/>
      <c r="G9" s="3"/>
      <c r="H9" s="3"/>
      <c r="I9" s="3"/>
      <c r="J9" s="3"/>
      <c r="K9" s="3"/>
      <c r="L9" s="3"/>
      <c r="M9" s="3"/>
      <c r="N9" s="3"/>
      <c r="O9" s="3"/>
    </row>
    <row r="10" spans="1:15" ht="11.25" customHeight="1" x14ac:dyDescent="0.2">
      <c r="A10" s="3" t="s">
        <v>3</v>
      </c>
      <c r="B10" s="3"/>
      <c r="C10" s="3"/>
      <c r="D10" s="3"/>
      <c r="E10" s="3"/>
      <c r="F10" s="3"/>
      <c r="G10" s="3"/>
      <c r="H10" s="3"/>
      <c r="I10" s="3"/>
      <c r="J10" s="3"/>
      <c r="K10" s="3"/>
      <c r="L10" s="3"/>
      <c r="M10" s="3"/>
      <c r="N10" s="3"/>
      <c r="O10" s="23">
        <v>1</v>
      </c>
    </row>
    <row r="11" spans="1:15" ht="11.25" customHeight="1" x14ac:dyDescent="0.2">
      <c r="A11" s="12"/>
      <c r="B11" s="62" t="s">
        <v>4</v>
      </c>
      <c r="C11" s="63"/>
      <c r="D11" s="63"/>
      <c r="E11" s="63"/>
      <c r="F11" s="63"/>
      <c r="G11" s="63"/>
      <c r="H11" s="63"/>
      <c r="I11" s="63"/>
      <c r="J11" s="63"/>
      <c r="K11" s="63"/>
      <c r="L11" s="63"/>
      <c r="M11" s="63"/>
      <c r="N11" s="63"/>
      <c r="O11" s="64"/>
    </row>
    <row r="12" spans="1:15" ht="11.25" customHeight="1" x14ac:dyDescent="0.2">
      <c r="A12" s="13"/>
      <c r="B12" s="65" t="s">
        <v>5</v>
      </c>
      <c r="C12" s="66"/>
      <c r="D12" s="66"/>
      <c r="E12" s="66"/>
      <c r="F12" s="66"/>
      <c r="G12" s="66"/>
      <c r="H12" s="66"/>
      <c r="I12" s="66"/>
      <c r="J12" s="66"/>
      <c r="K12" s="66"/>
      <c r="L12" s="66"/>
      <c r="M12" s="66"/>
      <c r="N12" s="66"/>
      <c r="O12" s="67"/>
    </row>
    <row r="13" spans="1:15" ht="11.25" customHeight="1" x14ac:dyDescent="0.2">
      <c r="A13" s="13" t="s">
        <v>6</v>
      </c>
      <c r="B13" s="68" t="s">
        <v>7</v>
      </c>
      <c r="C13" s="69"/>
      <c r="D13" s="69"/>
      <c r="E13" s="69"/>
      <c r="F13" s="69"/>
      <c r="G13" s="69"/>
      <c r="H13" s="69"/>
      <c r="I13" s="69"/>
      <c r="J13" s="69"/>
      <c r="K13" s="69"/>
      <c r="L13" s="69"/>
      <c r="M13" s="69"/>
      <c r="N13" s="70"/>
      <c r="O13" s="30" t="s">
        <v>8</v>
      </c>
    </row>
    <row r="14" spans="1:15" ht="11.25" customHeight="1" x14ac:dyDescent="0.2">
      <c r="A14" s="13"/>
      <c r="B14" s="71" t="s">
        <v>57</v>
      </c>
      <c r="C14" s="71" t="s">
        <v>60</v>
      </c>
      <c r="D14" s="71" t="s">
        <v>58</v>
      </c>
      <c r="E14" s="71" t="s">
        <v>59</v>
      </c>
      <c r="F14" s="71" t="s">
        <v>62</v>
      </c>
      <c r="G14" s="71" t="s">
        <v>63</v>
      </c>
      <c r="H14" s="71" t="s">
        <v>64</v>
      </c>
      <c r="I14" s="71" t="s">
        <v>65</v>
      </c>
      <c r="J14" s="71" t="s">
        <v>68</v>
      </c>
      <c r="K14" s="71" t="s">
        <v>69</v>
      </c>
      <c r="L14" s="71" t="s">
        <v>70</v>
      </c>
      <c r="M14" s="71" t="s">
        <v>71</v>
      </c>
      <c r="N14" s="6" t="s">
        <v>9</v>
      </c>
      <c r="O14" s="14" t="s">
        <v>10</v>
      </c>
    </row>
    <row r="15" spans="1:15" ht="11.25" customHeight="1" x14ac:dyDescent="0.2">
      <c r="A15" s="13"/>
      <c r="B15" s="72"/>
      <c r="C15" s="72"/>
      <c r="D15" s="72"/>
      <c r="E15" s="72"/>
      <c r="F15" s="72"/>
      <c r="G15" s="72"/>
      <c r="H15" s="72"/>
      <c r="I15" s="72"/>
      <c r="J15" s="72"/>
      <c r="K15" s="72"/>
      <c r="L15" s="72"/>
      <c r="M15" s="72"/>
      <c r="N15" s="7" t="s">
        <v>11</v>
      </c>
      <c r="O15" s="14" t="s">
        <v>12</v>
      </c>
    </row>
    <row r="16" spans="1:15" ht="11.25" customHeight="1" x14ac:dyDescent="0.2">
      <c r="A16" s="13"/>
      <c r="B16" s="72"/>
      <c r="C16" s="72"/>
      <c r="D16" s="72"/>
      <c r="E16" s="72"/>
      <c r="F16" s="72"/>
      <c r="G16" s="72"/>
      <c r="H16" s="72"/>
      <c r="I16" s="72"/>
      <c r="J16" s="72"/>
      <c r="K16" s="72"/>
      <c r="L16" s="72"/>
      <c r="M16" s="72"/>
      <c r="N16" s="7" t="s">
        <v>13</v>
      </c>
      <c r="O16" s="15" t="s">
        <v>14</v>
      </c>
    </row>
    <row r="17" spans="1:17" ht="11.25" customHeight="1" x14ac:dyDescent="0.2">
      <c r="A17" s="16"/>
      <c r="B17" s="73"/>
      <c r="C17" s="73"/>
      <c r="D17" s="73"/>
      <c r="E17" s="73"/>
      <c r="F17" s="73"/>
      <c r="G17" s="73"/>
      <c r="H17" s="73"/>
      <c r="I17" s="73"/>
      <c r="J17" s="73"/>
      <c r="K17" s="73"/>
      <c r="L17" s="73"/>
      <c r="M17" s="73"/>
      <c r="N17" s="8" t="s">
        <v>15</v>
      </c>
      <c r="O17" s="17" t="s">
        <v>16</v>
      </c>
    </row>
    <row r="18" spans="1:17" ht="11.25" customHeight="1" x14ac:dyDescent="0.2">
      <c r="A18" s="18" t="s">
        <v>17</v>
      </c>
      <c r="B18" s="36">
        <f t="shared" ref="B18:I18" si="0">B19+B22</f>
        <v>7848921.4700000007</v>
      </c>
      <c r="C18" s="36">
        <f t="shared" si="0"/>
        <v>7926482.5700000003</v>
      </c>
      <c r="D18" s="36">
        <f t="shared" si="0"/>
        <v>7181276.7800000003</v>
      </c>
      <c r="E18" s="36">
        <f t="shared" si="0"/>
        <v>14333107.970000001</v>
      </c>
      <c r="F18" s="36">
        <f t="shared" si="0"/>
        <v>8360526.29</v>
      </c>
      <c r="G18" s="36">
        <f t="shared" si="0"/>
        <v>8228263.5499999998</v>
      </c>
      <c r="H18" s="36">
        <f t="shared" si="0"/>
        <v>8178456.6200000001</v>
      </c>
      <c r="I18" s="36">
        <f t="shared" si="0"/>
        <v>8797132.1100000013</v>
      </c>
      <c r="J18" s="36">
        <f t="shared" ref="J18:M18" si="1">J19+J22</f>
        <v>8750169.7699999996</v>
      </c>
      <c r="K18" s="36">
        <f t="shared" si="1"/>
        <v>12503667.579999998</v>
      </c>
      <c r="L18" s="36">
        <f t="shared" si="1"/>
        <v>8790762.4700000007</v>
      </c>
      <c r="M18" s="36">
        <f t="shared" si="1"/>
        <v>8848997.4299999997</v>
      </c>
      <c r="N18" s="36">
        <f t="shared" ref="N18:N24" si="2">SUM(B18:M18)</f>
        <v>109747764.60999998</v>
      </c>
      <c r="O18" s="49">
        <f>O20+O21</f>
        <v>126521.40000000001</v>
      </c>
    </row>
    <row r="19" spans="1:17" ht="11.25" customHeight="1" x14ac:dyDescent="0.2">
      <c r="A19" s="19" t="s">
        <v>18</v>
      </c>
      <c r="B19" s="9">
        <f t="shared" ref="B19:I19" si="3">B20+B21</f>
        <v>6030997.4800000004</v>
      </c>
      <c r="C19" s="9">
        <f t="shared" si="3"/>
        <v>6108558.5800000001</v>
      </c>
      <c r="D19" s="9">
        <f t="shared" si="3"/>
        <v>5939881.71</v>
      </c>
      <c r="E19" s="9">
        <f t="shared" si="3"/>
        <v>11034023.74</v>
      </c>
      <c r="F19" s="9">
        <f t="shared" si="3"/>
        <v>6546783.3799999999</v>
      </c>
      <c r="G19" s="9">
        <f t="shared" si="3"/>
        <v>6396774.7599999998</v>
      </c>
      <c r="H19" s="9">
        <f t="shared" si="3"/>
        <v>6355840.7700000005</v>
      </c>
      <c r="I19" s="9">
        <f t="shared" si="3"/>
        <v>6844807.8800000008</v>
      </c>
      <c r="J19" s="9">
        <f t="shared" ref="J19:M19" si="4">J20+J21</f>
        <v>6803278.4300000006</v>
      </c>
      <c r="K19" s="9">
        <f t="shared" si="4"/>
        <v>9589254.4699999988</v>
      </c>
      <c r="L19" s="9">
        <f t="shared" si="4"/>
        <v>6843871.1299999999</v>
      </c>
      <c r="M19" s="9">
        <f t="shared" si="4"/>
        <v>6971425.4500000002</v>
      </c>
      <c r="N19" s="9">
        <f t="shared" si="2"/>
        <v>85465497.780000001</v>
      </c>
      <c r="O19" s="37"/>
    </row>
    <row r="20" spans="1:17" ht="11.25" customHeight="1" x14ac:dyDescent="0.2">
      <c r="A20" s="19" t="s">
        <v>19</v>
      </c>
      <c r="B20" s="10">
        <v>5270376.6100000003</v>
      </c>
      <c r="C20" s="10">
        <v>5351205.68</v>
      </c>
      <c r="D20" s="10">
        <v>5159528.34</v>
      </c>
      <c r="E20" s="10">
        <v>9539863.9800000004</v>
      </c>
      <c r="F20" s="10">
        <v>5749591.25</v>
      </c>
      <c r="G20" s="10">
        <v>5602996.8399999999</v>
      </c>
      <c r="H20" s="10">
        <v>5567735.6100000003</v>
      </c>
      <c r="I20" s="10">
        <v>5989603.1500000004</v>
      </c>
      <c r="J20" s="10">
        <v>5927217.9400000004</v>
      </c>
      <c r="K20" s="10">
        <v>8704888.0999999996</v>
      </c>
      <c r="L20" s="10">
        <v>5947362.4699999997</v>
      </c>
      <c r="M20" s="10">
        <v>6073147.3600000003</v>
      </c>
      <c r="N20" s="9">
        <f t="shared" si="2"/>
        <v>74883517.329999998</v>
      </c>
      <c r="O20" s="37">
        <v>125318.66</v>
      </c>
    </row>
    <row r="21" spans="1:17" ht="11.25" customHeight="1" x14ac:dyDescent="0.2">
      <c r="A21" s="19" t="s">
        <v>20</v>
      </c>
      <c r="B21" s="10">
        <v>760620.87</v>
      </c>
      <c r="C21" s="10">
        <v>757352.9</v>
      </c>
      <c r="D21" s="10">
        <v>780353.37</v>
      </c>
      <c r="E21" s="10">
        <v>1494159.76</v>
      </c>
      <c r="F21" s="10">
        <v>797192.13</v>
      </c>
      <c r="G21" s="10">
        <v>793777.92</v>
      </c>
      <c r="H21" s="10">
        <v>788105.16</v>
      </c>
      <c r="I21" s="10">
        <v>855204.73</v>
      </c>
      <c r="J21" s="10">
        <v>876060.49</v>
      </c>
      <c r="K21" s="10">
        <v>884366.37</v>
      </c>
      <c r="L21" s="10">
        <v>896508.66</v>
      </c>
      <c r="M21" s="10">
        <v>898278.09</v>
      </c>
      <c r="N21" s="9">
        <f t="shared" si="2"/>
        <v>10581980.449999999</v>
      </c>
      <c r="O21" s="37">
        <v>1202.74</v>
      </c>
    </row>
    <row r="22" spans="1:17" ht="11.25" customHeight="1" x14ac:dyDescent="0.2">
      <c r="A22" s="19" t="s">
        <v>21</v>
      </c>
      <c r="B22" s="38">
        <f t="shared" ref="B22:I22" si="5">B23+B24</f>
        <v>1817923.99</v>
      </c>
      <c r="C22" s="38">
        <f t="shared" si="5"/>
        <v>1817923.99</v>
      </c>
      <c r="D22" s="38">
        <f t="shared" si="5"/>
        <v>1241395.07</v>
      </c>
      <c r="E22" s="38">
        <f t="shared" si="5"/>
        <v>3299084.23</v>
      </c>
      <c r="F22" s="38">
        <f t="shared" si="5"/>
        <v>1813742.9100000001</v>
      </c>
      <c r="G22" s="38">
        <f t="shared" si="5"/>
        <v>1831488.79</v>
      </c>
      <c r="H22" s="38">
        <f t="shared" si="5"/>
        <v>1822615.8499999999</v>
      </c>
      <c r="I22" s="38">
        <f t="shared" si="5"/>
        <v>1952324.23</v>
      </c>
      <c r="J22" s="38">
        <f t="shared" ref="J22:M22" si="6">J23+J24</f>
        <v>1946891.3399999999</v>
      </c>
      <c r="K22" s="38">
        <f t="shared" si="6"/>
        <v>2914413.11</v>
      </c>
      <c r="L22" s="38">
        <f t="shared" si="6"/>
        <v>1946891.34</v>
      </c>
      <c r="M22" s="38">
        <f t="shared" si="6"/>
        <v>1877571.98</v>
      </c>
      <c r="N22" s="38">
        <f t="shared" si="2"/>
        <v>24282266.829999998</v>
      </c>
      <c r="O22" s="9"/>
    </row>
    <row r="23" spans="1:17" ht="11.25" customHeight="1" x14ac:dyDescent="0.2">
      <c r="A23" s="19" t="s">
        <v>22</v>
      </c>
      <c r="B23" s="10">
        <v>1638759.89</v>
      </c>
      <c r="C23" s="10">
        <v>1638759.89</v>
      </c>
      <c r="D23" s="10">
        <v>1062230.97</v>
      </c>
      <c r="E23" s="10">
        <v>3035310.81</v>
      </c>
      <c r="F23" s="10">
        <v>1634578.81</v>
      </c>
      <c r="G23" s="10">
        <v>1647072.53</v>
      </c>
      <c r="H23" s="10">
        <v>1640825.67</v>
      </c>
      <c r="I23" s="10">
        <v>1770534.05</v>
      </c>
      <c r="J23" s="10">
        <v>1765101.16</v>
      </c>
      <c r="K23" s="10">
        <v>2632699.44</v>
      </c>
      <c r="L23" s="10">
        <v>1872016.59</v>
      </c>
      <c r="M23" s="10">
        <v>1588866.37</v>
      </c>
      <c r="N23" s="10">
        <f t="shared" si="2"/>
        <v>21926756.180000003</v>
      </c>
      <c r="O23" s="9"/>
    </row>
    <row r="24" spans="1:17" ht="11.25" customHeight="1" x14ac:dyDescent="0.2">
      <c r="A24" s="19" t="s">
        <v>23</v>
      </c>
      <c r="B24" s="10">
        <v>179164.1</v>
      </c>
      <c r="C24" s="10">
        <v>179164.1</v>
      </c>
      <c r="D24" s="10">
        <v>179164.1</v>
      </c>
      <c r="E24" s="10">
        <v>263773.42</v>
      </c>
      <c r="F24" s="10">
        <v>179164.1</v>
      </c>
      <c r="G24" s="10">
        <v>184416.26</v>
      </c>
      <c r="H24" s="10">
        <v>181790.18</v>
      </c>
      <c r="I24" s="10">
        <v>181790.18</v>
      </c>
      <c r="J24" s="10">
        <v>181790.18</v>
      </c>
      <c r="K24" s="10">
        <v>281713.67</v>
      </c>
      <c r="L24" s="10">
        <v>74874.75</v>
      </c>
      <c r="M24" s="10">
        <v>288705.61</v>
      </c>
      <c r="N24" s="10">
        <f t="shared" si="2"/>
        <v>2355510.65</v>
      </c>
      <c r="O24" s="9"/>
    </row>
    <row r="25" spans="1:17" ht="21" customHeight="1" x14ac:dyDescent="0.2">
      <c r="A25" s="25" t="s">
        <v>24</v>
      </c>
      <c r="B25" s="10">
        <v>0</v>
      </c>
      <c r="C25" s="10">
        <v>0</v>
      </c>
      <c r="D25" s="10">
        <v>0</v>
      </c>
      <c r="E25" s="10">
        <v>0</v>
      </c>
      <c r="F25" s="10">
        <v>0</v>
      </c>
      <c r="G25" s="10">
        <v>0</v>
      </c>
      <c r="H25" s="10">
        <v>0</v>
      </c>
      <c r="I25" s="10">
        <v>0</v>
      </c>
      <c r="J25" s="10">
        <v>0</v>
      </c>
      <c r="K25" s="10">
        <v>0</v>
      </c>
      <c r="L25" s="10">
        <v>0</v>
      </c>
      <c r="M25" s="10">
        <v>0</v>
      </c>
      <c r="N25" s="10"/>
      <c r="O25" s="9"/>
    </row>
    <row r="26" spans="1:17" ht="11.45" customHeight="1" x14ac:dyDescent="0.2">
      <c r="A26" s="19" t="s">
        <v>25</v>
      </c>
      <c r="B26" s="10">
        <v>0</v>
      </c>
      <c r="C26" s="10">
        <v>0</v>
      </c>
      <c r="D26" s="10">
        <v>0</v>
      </c>
      <c r="E26" s="10">
        <v>0</v>
      </c>
      <c r="F26" s="10">
        <v>0</v>
      </c>
      <c r="G26" s="10">
        <v>0</v>
      </c>
      <c r="H26" s="10">
        <v>0</v>
      </c>
      <c r="I26" s="10">
        <v>0</v>
      </c>
      <c r="J26" s="10">
        <v>0</v>
      </c>
      <c r="K26" s="10">
        <v>0</v>
      </c>
      <c r="L26" s="10">
        <v>0</v>
      </c>
      <c r="M26" s="10">
        <v>0</v>
      </c>
      <c r="N26" s="10"/>
      <c r="O26" s="9"/>
    </row>
    <row r="27" spans="1:17" ht="11.25" customHeight="1" x14ac:dyDescent="0.2">
      <c r="A27" s="18" t="s">
        <v>26</v>
      </c>
      <c r="B27" s="38">
        <f t="shared" ref="B27:I27" si="7">SUM(B28:B32)</f>
        <v>1990542.53</v>
      </c>
      <c r="C27" s="38">
        <f t="shared" si="7"/>
        <v>2045476.6400000001</v>
      </c>
      <c r="D27" s="38">
        <f t="shared" si="7"/>
        <v>1260663.4100000001</v>
      </c>
      <c r="E27" s="38">
        <f t="shared" si="7"/>
        <v>4210290.82</v>
      </c>
      <c r="F27" s="38">
        <f t="shared" ref="F27:I27" si="8">SUM(F28:F32)</f>
        <v>2032659.2200000002</v>
      </c>
      <c r="G27" s="38">
        <f t="shared" si="8"/>
        <v>2095930.0899999999</v>
      </c>
      <c r="H27" s="38">
        <f t="shared" si="8"/>
        <v>1989941.9</v>
      </c>
      <c r="I27" s="38">
        <f t="shared" si="8"/>
        <v>2258293.64</v>
      </c>
      <c r="J27" s="38">
        <f t="shared" ref="J27:M27" si="9">SUM(J28:J32)</f>
        <v>2208686.77</v>
      </c>
      <c r="K27" s="38">
        <f t="shared" si="9"/>
        <v>3227892.7199999997</v>
      </c>
      <c r="L27" s="38">
        <f t="shared" si="9"/>
        <v>2093978.33</v>
      </c>
      <c r="M27" s="38">
        <f t="shared" si="9"/>
        <v>2078130.9500000002</v>
      </c>
      <c r="N27" s="38">
        <f t="shared" ref="N27:N32" si="10">SUM(B27:M27)</f>
        <v>27492487.02</v>
      </c>
      <c r="O27" s="9"/>
    </row>
    <row r="28" spans="1:17" ht="11.25" customHeight="1" x14ac:dyDescent="0.2">
      <c r="A28" s="20" t="s">
        <v>27</v>
      </c>
      <c r="B28" s="10">
        <v>56575.79</v>
      </c>
      <c r="C28" s="10">
        <v>0</v>
      </c>
      <c r="D28" s="10">
        <v>3902.93</v>
      </c>
      <c r="E28" s="10">
        <v>0</v>
      </c>
      <c r="F28" s="10">
        <v>10703.55</v>
      </c>
      <c r="G28" s="10">
        <v>0</v>
      </c>
      <c r="H28" s="10">
        <v>15994.8</v>
      </c>
      <c r="I28" s="10">
        <v>148203.54999999999</v>
      </c>
      <c r="J28" s="10">
        <v>13504.59</v>
      </c>
      <c r="K28" s="10">
        <v>6931.37</v>
      </c>
      <c r="L28" s="10">
        <v>8897.75</v>
      </c>
      <c r="M28" s="10">
        <v>9321.4599999999991</v>
      </c>
      <c r="N28" s="10">
        <f t="shared" si="10"/>
        <v>274035.78999999998</v>
      </c>
      <c r="O28" s="9"/>
    </row>
    <row r="29" spans="1:17" ht="11.25" customHeight="1" x14ac:dyDescent="0.2">
      <c r="A29" s="20" t="s">
        <v>28</v>
      </c>
      <c r="B29" s="10">
        <v>0</v>
      </c>
      <c r="C29" s="10">
        <v>0</v>
      </c>
      <c r="D29" s="10">
        <v>0</v>
      </c>
      <c r="E29" s="10">
        <v>0</v>
      </c>
      <c r="F29" s="10">
        <v>0</v>
      </c>
      <c r="G29" s="10">
        <v>0</v>
      </c>
      <c r="H29" s="10">
        <v>0</v>
      </c>
      <c r="I29" s="10">
        <v>0</v>
      </c>
      <c r="J29" s="10">
        <v>0</v>
      </c>
      <c r="K29" s="10">
        <v>0</v>
      </c>
      <c r="L29" s="10">
        <v>0</v>
      </c>
      <c r="M29" s="10">
        <v>0</v>
      </c>
      <c r="N29" s="10">
        <f t="shared" si="10"/>
        <v>0</v>
      </c>
      <c r="O29" s="9"/>
      <c r="Q29" s="45"/>
    </row>
    <row r="30" spans="1:17" s="48" customFormat="1" ht="11.25" customHeight="1" x14ac:dyDescent="0.2">
      <c r="A30" s="46" t="s">
        <v>29</v>
      </c>
      <c r="B30" s="47">
        <v>43460.94</v>
      </c>
      <c r="C30" s="47">
        <v>37823.07</v>
      </c>
      <c r="D30" s="47">
        <v>3438.79</v>
      </c>
      <c r="E30" s="47">
        <v>757.85</v>
      </c>
      <c r="F30" s="47">
        <v>25714.12</v>
      </c>
      <c r="G30" s="47">
        <v>28134.42</v>
      </c>
      <c r="H30" s="47">
        <v>20337.52</v>
      </c>
      <c r="I30" s="47">
        <v>106352.55</v>
      </c>
      <c r="J30" s="47">
        <v>15337.37</v>
      </c>
      <c r="K30" s="47">
        <v>15196.36</v>
      </c>
      <c r="L30" s="47">
        <v>6683.23</v>
      </c>
      <c r="M30" s="47">
        <v>81028.66</v>
      </c>
      <c r="N30" s="47">
        <f t="shared" si="10"/>
        <v>384264.88</v>
      </c>
      <c r="O30" s="37"/>
    </row>
    <row r="31" spans="1:17" ht="11.25" customHeight="1" x14ac:dyDescent="0.2">
      <c r="A31" s="20" t="s">
        <v>30</v>
      </c>
      <c r="B31" s="39">
        <f t="shared" ref="B31:H31" si="11">B22</f>
        <v>1817923.99</v>
      </c>
      <c r="C31" s="39">
        <f t="shared" si="11"/>
        <v>1817923.99</v>
      </c>
      <c r="D31" s="39">
        <f t="shared" si="11"/>
        <v>1241395.07</v>
      </c>
      <c r="E31" s="39">
        <f>E22</f>
        <v>3299084.23</v>
      </c>
      <c r="F31" s="39">
        <f t="shared" ref="F31:M31" si="12">F22</f>
        <v>1813742.9100000001</v>
      </c>
      <c r="G31" s="39">
        <f t="shared" si="12"/>
        <v>1831488.79</v>
      </c>
      <c r="H31" s="39">
        <f t="shared" si="12"/>
        <v>1822615.8499999999</v>
      </c>
      <c r="I31" s="39">
        <f t="shared" si="12"/>
        <v>1952324.23</v>
      </c>
      <c r="J31" s="39">
        <f t="shared" si="12"/>
        <v>1946891.3399999999</v>
      </c>
      <c r="K31" s="39">
        <f t="shared" si="12"/>
        <v>2914413.11</v>
      </c>
      <c r="L31" s="39">
        <f t="shared" si="12"/>
        <v>1946891.34</v>
      </c>
      <c r="M31" s="39">
        <f t="shared" si="12"/>
        <v>1877571.98</v>
      </c>
      <c r="N31" s="10">
        <f t="shared" si="10"/>
        <v>24282266.829999998</v>
      </c>
      <c r="O31" s="9"/>
    </row>
    <row r="32" spans="1:17" ht="11.25" customHeight="1" x14ac:dyDescent="0.2">
      <c r="A32" s="20" t="s">
        <v>53</v>
      </c>
      <c r="B32" s="11">
        <v>72581.81</v>
      </c>
      <c r="C32" s="11">
        <v>189729.58</v>
      </c>
      <c r="D32" s="11">
        <v>11926.62</v>
      </c>
      <c r="E32" s="11">
        <v>910448.74</v>
      </c>
      <c r="F32" s="11">
        <v>182498.64</v>
      </c>
      <c r="G32" s="11">
        <v>236306.88</v>
      </c>
      <c r="H32" s="11">
        <v>130993.73</v>
      </c>
      <c r="I32" s="11">
        <v>51413.31</v>
      </c>
      <c r="J32" s="11">
        <v>232953.47</v>
      </c>
      <c r="K32" s="11">
        <v>291351.88</v>
      </c>
      <c r="L32" s="11">
        <v>131506.01</v>
      </c>
      <c r="M32" s="11">
        <v>110208.85</v>
      </c>
      <c r="N32" s="10">
        <f t="shared" si="10"/>
        <v>2551919.52</v>
      </c>
      <c r="O32" s="10"/>
      <c r="P32" s="40"/>
    </row>
    <row r="33" spans="1:15" ht="11.25" customHeight="1" x14ac:dyDescent="0.2">
      <c r="A33" s="28" t="s">
        <v>31</v>
      </c>
      <c r="B33" s="41">
        <f t="shared" ref="B33:I33" si="13">B18-B27</f>
        <v>5858378.9400000004</v>
      </c>
      <c r="C33" s="41">
        <f t="shared" si="13"/>
        <v>5881005.9299999997</v>
      </c>
      <c r="D33" s="41">
        <f t="shared" si="13"/>
        <v>5920613.3700000001</v>
      </c>
      <c r="E33" s="41">
        <f t="shared" si="13"/>
        <v>10122817.15</v>
      </c>
      <c r="F33" s="41">
        <f t="shared" si="13"/>
        <v>6327867.0700000003</v>
      </c>
      <c r="G33" s="41">
        <f t="shared" si="13"/>
        <v>6132333.46</v>
      </c>
      <c r="H33" s="41">
        <f t="shared" si="13"/>
        <v>6188514.7200000007</v>
      </c>
      <c r="I33" s="41">
        <f t="shared" si="13"/>
        <v>6538838.4700000007</v>
      </c>
      <c r="J33" s="41">
        <f t="shared" ref="J33:N33" si="14">J18-J27</f>
        <v>6541483</v>
      </c>
      <c r="K33" s="41">
        <f t="shared" si="14"/>
        <v>9275774.8599999994</v>
      </c>
      <c r="L33" s="41">
        <f t="shared" si="14"/>
        <v>6696784.1400000006</v>
      </c>
      <c r="M33" s="41">
        <f t="shared" si="14"/>
        <v>6770866.4799999995</v>
      </c>
      <c r="N33" s="42">
        <f t="shared" si="14"/>
        <v>82255277.589999989</v>
      </c>
      <c r="O33" s="42">
        <f>O18</f>
        <v>126521.40000000001</v>
      </c>
    </row>
    <row r="34" spans="1:15" ht="11.25" customHeight="1" x14ac:dyDescent="0.2">
      <c r="A34" s="24"/>
      <c r="B34" s="29"/>
      <c r="C34" s="29"/>
      <c r="D34" s="29"/>
      <c r="E34" s="29"/>
      <c r="F34" s="29"/>
      <c r="G34" s="29"/>
      <c r="H34" s="29"/>
      <c r="I34" s="29"/>
      <c r="J34" s="29"/>
      <c r="K34" s="29"/>
      <c r="L34" s="29"/>
      <c r="M34" s="29"/>
      <c r="N34" s="29"/>
      <c r="O34" s="29"/>
    </row>
    <row r="35" spans="1:15" ht="11.25" customHeight="1" x14ac:dyDescent="0.2">
      <c r="A35" s="50" t="s">
        <v>32</v>
      </c>
      <c r="B35" s="51"/>
      <c r="C35" s="51"/>
      <c r="D35" s="51"/>
      <c r="E35" s="51"/>
      <c r="F35" s="50" t="s">
        <v>33</v>
      </c>
      <c r="G35" s="51"/>
      <c r="H35" s="51"/>
      <c r="I35" s="51"/>
      <c r="J35" s="51"/>
      <c r="K35" s="51"/>
      <c r="L35" s="51"/>
      <c r="M35" s="50" t="s">
        <v>34</v>
      </c>
      <c r="N35" s="51"/>
      <c r="O35" s="52"/>
    </row>
    <row r="36" spans="1:15" ht="11.25" customHeight="1" x14ac:dyDescent="0.2">
      <c r="A36" s="26" t="s">
        <v>35</v>
      </c>
      <c r="B36" s="33"/>
      <c r="C36" s="33"/>
      <c r="D36" s="33"/>
      <c r="E36" s="33"/>
      <c r="F36" s="56">
        <v>11567777158.92</v>
      </c>
      <c r="G36" s="57"/>
      <c r="H36" s="57"/>
      <c r="I36" s="57"/>
      <c r="J36" s="57"/>
      <c r="K36" s="57"/>
      <c r="L36" s="58"/>
      <c r="M36" s="53" t="s">
        <v>36</v>
      </c>
      <c r="N36" s="54"/>
      <c r="O36" s="55"/>
    </row>
    <row r="37" spans="1:15" ht="11.25" customHeight="1" x14ac:dyDescent="0.2">
      <c r="A37" s="59" t="s">
        <v>37</v>
      </c>
      <c r="B37" s="60"/>
      <c r="C37" s="60"/>
      <c r="D37" s="60"/>
      <c r="E37" s="61"/>
      <c r="F37" s="56">
        <v>3061426</v>
      </c>
      <c r="G37" s="57"/>
      <c r="H37" s="57"/>
      <c r="I37" s="57"/>
      <c r="J37" s="57"/>
      <c r="K37" s="57"/>
      <c r="L37" s="58"/>
      <c r="M37" s="53" t="s">
        <v>36</v>
      </c>
      <c r="N37" s="54"/>
      <c r="O37" s="55"/>
    </row>
    <row r="38" spans="1:15" ht="11.25" customHeight="1" x14ac:dyDescent="0.2">
      <c r="A38" s="34" t="s">
        <v>38</v>
      </c>
      <c r="B38" s="35"/>
      <c r="C38" s="35"/>
      <c r="D38" s="35"/>
      <c r="E38" s="35"/>
      <c r="F38" s="56">
        <v>12387840.42</v>
      </c>
      <c r="G38" s="57"/>
      <c r="H38" s="57"/>
      <c r="I38" s="57"/>
      <c r="J38" s="57"/>
      <c r="K38" s="57"/>
      <c r="L38" s="58"/>
      <c r="M38" s="53"/>
      <c r="N38" s="54"/>
      <c r="O38" s="55"/>
    </row>
    <row r="39" spans="1:15" x14ac:dyDescent="0.2">
      <c r="A39" s="22" t="s">
        <v>39</v>
      </c>
      <c r="B39" s="33"/>
      <c r="C39" s="33"/>
      <c r="D39" s="33"/>
      <c r="E39" s="33"/>
      <c r="F39" s="56">
        <f>F36-F37-F38</f>
        <v>11552327892.5</v>
      </c>
      <c r="G39" s="54"/>
      <c r="H39" s="54"/>
      <c r="I39" s="54"/>
      <c r="J39" s="54"/>
      <c r="K39" s="54"/>
      <c r="L39" s="55"/>
      <c r="M39" s="53" t="s">
        <v>36</v>
      </c>
      <c r="N39" s="54"/>
      <c r="O39" s="55"/>
    </row>
    <row r="40" spans="1:15" ht="11.25" customHeight="1" x14ac:dyDescent="0.2">
      <c r="A40" s="21" t="s">
        <v>40</v>
      </c>
      <c r="B40" s="32"/>
      <c r="C40" s="32"/>
      <c r="D40" s="32"/>
      <c r="E40" s="32"/>
      <c r="F40" s="76">
        <f>N33+O33</f>
        <v>82381798.989999995</v>
      </c>
      <c r="G40" s="77"/>
      <c r="H40" s="77"/>
      <c r="I40" s="77"/>
      <c r="J40" s="77"/>
      <c r="K40" s="77"/>
      <c r="L40" s="78"/>
      <c r="M40" s="79">
        <f>F40/F39*100</f>
        <v>0.71311860048124065</v>
      </c>
      <c r="N40" s="80"/>
      <c r="O40" s="81"/>
    </row>
    <row r="41" spans="1:15" ht="11.25" customHeight="1" x14ac:dyDescent="0.2">
      <c r="A41" s="82" t="s">
        <v>41</v>
      </c>
      <c r="B41" s="83"/>
      <c r="C41" s="83"/>
      <c r="D41" s="83"/>
      <c r="E41" s="84"/>
      <c r="F41" s="85">
        <f>F39*1.04%</f>
        <v>120144210.08199999</v>
      </c>
      <c r="G41" s="86"/>
      <c r="H41" s="86"/>
      <c r="I41" s="86"/>
      <c r="J41" s="86"/>
      <c r="K41" s="86"/>
      <c r="L41" s="87"/>
      <c r="M41" s="88">
        <v>1.04</v>
      </c>
      <c r="N41" s="89"/>
      <c r="O41" s="90"/>
    </row>
    <row r="42" spans="1:15" ht="11.25" customHeight="1" x14ac:dyDescent="0.2">
      <c r="A42" s="26" t="s">
        <v>42</v>
      </c>
      <c r="B42" s="27"/>
      <c r="C42" s="27"/>
      <c r="D42" s="27"/>
      <c r="E42" s="27"/>
      <c r="F42" s="92">
        <f>0.95*F41</f>
        <v>114136999.57789998</v>
      </c>
      <c r="G42" s="93"/>
      <c r="H42" s="93"/>
      <c r="I42" s="93"/>
      <c r="J42" s="93"/>
      <c r="K42" s="93"/>
      <c r="L42" s="94"/>
      <c r="M42" s="88">
        <v>0.99</v>
      </c>
      <c r="N42" s="89"/>
      <c r="O42" s="90"/>
    </row>
    <row r="43" spans="1:15" ht="11.25" customHeight="1" x14ac:dyDescent="0.2">
      <c r="A43" s="26" t="s">
        <v>43</v>
      </c>
      <c r="B43" s="27"/>
      <c r="C43" s="27"/>
      <c r="D43" s="27"/>
      <c r="E43" s="27"/>
      <c r="F43" s="92">
        <f>0.9*F41</f>
        <v>108129789.0738</v>
      </c>
      <c r="G43" s="93"/>
      <c r="H43" s="93"/>
      <c r="I43" s="93"/>
      <c r="J43" s="93"/>
      <c r="K43" s="93"/>
      <c r="L43" s="94"/>
      <c r="M43" s="95">
        <v>0.94</v>
      </c>
      <c r="N43" s="96"/>
      <c r="O43" s="97"/>
    </row>
    <row r="44" spans="1:15" ht="18.75" customHeight="1" x14ac:dyDescent="0.2">
      <c r="A44" s="4" t="s">
        <v>61</v>
      </c>
      <c r="B44" s="4"/>
      <c r="C44" s="4"/>
      <c r="D44" s="4"/>
      <c r="E44" s="4"/>
      <c r="F44" s="3"/>
      <c r="G44" s="3"/>
      <c r="H44" s="3"/>
      <c r="I44" s="3"/>
      <c r="J44" s="3"/>
      <c r="K44" s="3"/>
      <c r="L44" s="3"/>
      <c r="M44" s="3"/>
      <c r="N44" s="3"/>
      <c r="O44" s="3"/>
    </row>
    <row r="45" spans="1:15" ht="5.25" customHeight="1" x14ac:dyDescent="0.2">
      <c r="A45" s="43"/>
      <c r="B45" s="43"/>
      <c r="C45" s="43"/>
      <c r="D45" s="43"/>
      <c r="E45" s="43"/>
      <c r="F45" s="3"/>
      <c r="G45" s="3"/>
      <c r="H45" s="3"/>
      <c r="I45" s="3"/>
      <c r="J45" s="3"/>
      <c r="K45" s="3"/>
      <c r="L45" s="3"/>
      <c r="M45" s="3"/>
      <c r="N45" s="3"/>
      <c r="O45" s="3"/>
    </row>
    <row r="46" spans="1:15" ht="11.25" customHeight="1" x14ac:dyDescent="0.2">
      <c r="A46" s="98" t="s">
        <v>54</v>
      </c>
      <c r="B46" s="98"/>
      <c r="C46" s="98"/>
      <c r="D46" s="98"/>
      <c r="E46" s="98"/>
      <c r="F46" s="98"/>
      <c r="G46" s="98"/>
      <c r="H46" s="98"/>
      <c r="I46" s="98"/>
      <c r="J46" s="98"/>
      <c r="K46" s="98"/>
      <c r="L46" s="98"/>
      <c r="M46" s="98"/>
      <c r="N46" s="98"/>
      <c r="O46" s="98"/>
    </row>
    <row r="47" spans="1:15" ht="234.75" customHeight="1" x14ac:dyDescent="0.2">
      <c r="A47" s="99" t="s">
        <v>66</v>
      </c>
      <c r="B47" s="99"/>
      <c r="C47" s="99"/>
      <c r="D47" s="99"/>
      <c r="E47" s="99"/>
      <c r="F47" s="99"/>
      <c r="G47" s="99"/>
      <c r="H47" s="99"/>
      <c r="I47" s="99"/>
      <c r="J47" s="99"/>
      <c r="K47" s="99"/>
      <c r="L47" s="99"/>
      <c r="M47" s="99"/>
      <c r="N47" s="99"/>
      <c r="O47" s="99"/>
    </row>
    <row r="48" spans="1:15" ht="11.25" customHeight="1" x14ac:dyDescent="0.2">
      <c r="A48" s="100"/>
      <c r="B48" s="100"/>
      <c r="C48" s="100"/>
      <c r="D48" s="100"/>
      <c r="E48" s="100"/>
      <c r="F48" s="100"/>
      <c r="G48" s="100"/>
      <c r="H48" s="100"/>
      <c r="I48" s="100"/>
      <c r="J48" s="100"/>
      <c r="K48" s="100"/>
      <c r="L48" s="100"/>
      <c r="M48" s="100"/>
      <c r="N48" s="100"/>
      <c r="O48" s="100"/>
    </row>
    <row r="49" spans="1:15" ht="11.25" customHeight="1" x14ac:dyDescent="0.2">
      <c r="A49" s="31"/>
      <c r="B49" s="31"/>
      <c r="C49" s="31"/>
      <c r="D49" s="31"/>
      <c r="E49" s="31"/>
      <c r="F49" s="31"/>
      <c r="G49" s="31"/>
      <c r="H49" s="3"/>
      <c r="I49" s="3"/>
      <c r="J49" s="3"/>
      <c r="K49" s="3"/>
      <c r="L49" s="3"/>
      <c r="M49" s="3"/>
      <c r="N49" s="3"/>
      <c r="O49" s="3"/>
    </row>
    <row r="50" spans="1:15" ht="11.25" customHeight="1" x14ac:dyDescent="0.2">
      <c r="A50" s="44" t="s">
        <v>55</v>
      </c>
      <c r="C50" s="91" t="s">
        <v>50</v>
      </c>
      <c r="D50" s="91"/>
      <c r="E50" s="91"/>
      <c r="K50" s="91" t="s">
        <v>46</v>
      </c>
      <c r="L50" s="91"/>
    </row>
    <row r="51" spans="1:15" ht="11.25" customHeight="1" x14ac:dyDescent="0.2">
      <c r="A51" s="44" t="s">
        <v>56</v>
      </c>
      <c r="C51" s="91" t="s">
        <v>51</v>
      </c>
      <c r="D51" s="91"/>
      <c r="E51" s="91"/>
      <c r="K51" s="91" t="s">
        <v>47</v>
      </c>
      <c r="L51" s="91"/>
    </row>
    <row r="52" spans="1:15" ht="11.25" customHeight="1" x14ac:dyDescent="0.2">
      <c r="A52" s="44" t="s">
        <v>49</v>
      </c>
      <c r="C52" s="91" t="s">
        <v>52</v>
      </c>
      <c r="D52" s="91"/>
      <c r="E52" s="91"/>
      <c r="K52" s="91" t="s">
        <v>48</v>
      </c>
      <c r="L52" s="91"/>
    </row>
    <row r="53" spans="1:15" ht="24" customHeight="1" x14ac:dyDescent="0.2"/>
    <row r="54" spans="1:15" ht="26.25" customHeight="1" x14ac:dyDescent="0.2"/>
    <row r="55" spans="1:15" ht="11.25" customHeight="1" x14ac:dyDescent="0.2"/>
    <row r="56" spans="1:15" ht="11.25" customHeight="1" x14ac:dyDescent="0.2"/>
    <row r="57" spans="1:15" ht="11.25" customHeight="1" x14ac:dyDescent="0.2"/>
  </sheetData>
  <mergeCells count="51">
    <mergeCell ref="K50:L50"/>
    <mergeCell ref="K51:L51"/>
    <mergeCell ref="K52:L52"/>
    <mergeCell ref="F42:L42"/>
    <mergeCell ref="M42:O42"/>
    <mergeCell ref="F43:L43"/>
    <mergeCell ref="M43:O43"/>
    <mergeCell ref="A46:O46"/>
    <mergeCell ref="A47:O47"/>
    <mergeCell ref="A48:O48"/>
    <mergeCell ref="C50:E50"/>
    <mergeCell ref="C51:E51"/>
    <mergeCell ref="C52:E52"/>
    <mergeCell ref="F39:L39"/>
    <mergeCell ref="M39:O39"/>
    <mergeCell ref="F40:L40"/>
    <mergeCell ref="M40:O40"/>
    <mergeCell ref="A41:E41"/>
    <mergeCell ref="F41:L41"/>
    <mergeCell ref="M41:O41"/>
    <mergeCell ref="A8:O8"/>
    <mergeCell ref="A3:O3"/>
    <mergeCell ref="A4:O4"/>
    <mergeCell ref="A5:O5"/>
    <mergeCell ref="A6:O6"/>
    <mergeCell ref="A7:O7"/>
    <mergeCell ref="B11:O11"/>
    <mergeCell ref="B12:O12"/>
    <mergeCell ref="B13:N13"/>
    <mergeCell ref="B14:B17"/>
    <mergeCell ref="C14:C17"/>
    <mergeCell ref="D14:D17"/>
    <mergeCell ref="E14:E17"/>
    <mergeCell ref="F14:F17"/>
    <mergeCell ref="G14:G17"/>
    <mergeCell ref="H14:H17"/>
    <mergeCell ref="I14:I17"/>
    <mergeCell ref="J14:J17"/>
    <mergeCell ref="K14:K17"/>
    <mergeCell ref="L14:L17"/>
    <mergeCell ref="M14:M17"/>
    <mergeCell ref="M35:O35"/>
    <mergeCell ref="M36:O36"/>
    <mergeCell ref="M38:O38"/>
    <mergeCell ref="A35:E35"/>
    <mergeCell ref="F35:L35"/>
    <mergeCell ref="F36:L36"/>
    <mergeCell ref="A37:E37"/>
    <mergeCell ref="F37:L37"/>
    <mergeCell ref="M37:O37"/>
    <mergeCell ref="F38:L38"/>
  </mergeCells>
  <pageMargins left="0.511811024" right="0.511811024" top="0.78740157499999996" bottom="0.78740157499999996" header="0.31496062000000002" footer="0.31496062000000002"/>
  <pageSetup paperSize="9" scale="6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46B60B162FBE646A6D2F86599B998A0" ma:contentTypeVersion="2" ma:contentTypeDescription="Crie um novo documento." ma:contentTypeScope="" ma:versionID="c62f4917ff97fce17cee32404cae2b2e">
  <xsd:schema xmlns:xsd="http://www.w3.org/2001/XMLSchema" xmlns:xs="http://www.w3.org/2001/XMLSchema" xmlns:p="http://schemas.microsoft.com/office/2006/metadata/properties" xmlns:ns2="1ca401c1-359b-43fb-bc8b-6557217cd56d" targetNamespace="http://schemas.microsoft.com/office/2006/metadata/properties" ma:root="true" ma:fieldsID="71461d7650397199374c3463acd26ae7" ns2:_="">
    <xsd:import namespace="1ca401c1-359b-43fb-bc8b-6557217cd5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401c1-359b-43fb-bc8b-6557217cd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E0A833-90A8-45F7-B894-54B7AAA1B558}">
  <ds:schemaRefs>
    <ds:schemaRef ds:uri="http://schemas.microsoft.com/sharepoint/v3/contenttype/forms"/>
  </ds:schemaRefs>
</ds:datastoreItem>
</file>

<file path=customXml/itemProps2.xml><?xml version="1.0" encoding="utf-8"?>
<ds:datastoreItem xmlns:ds="http://schemas.openxmlformats.org/officeDocument/2006/customXml" ds:itemID="{40413AE6-56D1-4181-B264-E21760BCAC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401c1-359b-43fb-bc8b-6557217cd5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4EFFDE-6351-4CAE-9E10-E6B4ACAAE58E}">
  <ds:schemaRefs>
    <ds:schemaRef ds:uri="http://purl.org/dc/dcmitype/"/>
    <ds:schemaRef ds:uri="1ca401c1-359b-43fb-bc8b-6557217cd56d"/>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 1 - Pessoal E, DF e M</vt:lpstr>
    </vt:vector>
  </TitlesOfParts>
  <Manager/>
  <Company>Ministério da Fazenda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Clodoaldo P. Filho</cp:lastModifiedBy>
  <cp:revision/>
  <cp:lastPrinted>2022-09-16T23:28:13Z</cp:lastPrinted>
  <dcterms:created xsi:type="dcterms:W3CDTF">2001-09-06T15:18:59Z</dcterms:created>
  <dcterms:modified xsi:type="dcterms:W3CDTF">2022-09-16T23:28:16Z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0x010100546B60B162FBE646A6D2F86599B998A0</vt:lpwstr>
  </property>
</Properties>
</file>